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55" windowWidth="19245" windowHeight="10920" activeTab="0"/>
  </bookViews>
  <sheets>
    <sheet name="Nom Elève" sheetId="1" r:id="rId1"/>
  </sheets>
  <definedNames>
    <definedName name="_xlnm.Print_Area" localSheetId="0">'Nom Elève'!$B$1:$C$216</definedName>
  </definedNames>
  <calcPr fullCalcOnLoad="1"/>
</workbook>
</file>

<file path=xl/sharedStrings.xml><?xml version="1.0" encoding="utf-8"?>
<sst xmlns="http://schemas.openxmlformats.org/spreadsheetml/2006/main" count="360" uniqueCount="296">
  <si>
    <t>FICHE TRANSMISE AU COLLEGE</t>
  </si>
  <si>
    <t>Code des items non validés en vue de la constitution d'éventuels groupes de compétence ou de l'élaboration conjointe avec l'école de PPRE de passage</t>
  </si>
  <si>
    <t>PALIER 2 ►COMPÉTENCE 4 ► LA MAÎTRISE DES TECHNIQUES USUELLES DE L'INFORMATION ET DE LA COMMUNICATION</t>
  </si>
  <si>
    <t xml:space="preserve">Le niveau requis au palier 2 pour la maîtrise des techniques usuelles de l'information et de la communication est celui du brevet informatique et internet niveau école </t>
  </si>
  <si>
    <t>►Respecter tous les autres, et notamment appliquer les principes de l’égalité des filles et des garçons</t>
  </si>
  <si>
    <t>►Respecter des consignes simples, en autonomie</t>
  </si>
  <si>
    <t>►Etre persévérant dans toutes les activités</t>
  </si>
  <si>
    <t>►Commencer à savoir s’auto-évaluer dans des situations simples</t>
  </si>
  <si>
    <t>►Soutenir une écoute prolongée (lecture, musique, spectacle, etc.)</t>
  </si>
  <si>
    <t>►S’impliquer dans un projet individuel ou collectif</t>
  </si>
  <si>
    <t>►Se respecter en respectant les principales règles d’hygiène de vie ; accomplir les gestes quotidiens sans risquer de se faire mal</t>
  </si>
  <si>
    <t>►Réaliser une performance mesurée dans les activités athlétiques et en natation</t>
  </si>
  <si>
    <t>►Se déplacer en s’adaptant à l’environnement</t>
  </si>
  <si>
    <t>Attestation de maîtrise des connaissances                                                            et compétences du socle commun au palier 2</t>
  </si>
  <si>
    <t>ENVIRONNEMENT ET DÉVELOPPEMENT DURABLE</t>
  </si>
  <si>
    <t xml:space="preserve">Être autonome dans son travail, s’impliquer dans un projet individuel ou collectif, prendre des décisions, supposent </t>
  </si>
  <si>
    <t>des connaissances, des capacités et des attitudes qui s’acquièrent dans toutes les disciplines et, également, dans les activités éducatives qui prolongent les enseignements.</t>
  </si>
  <si>
    <t xml:space="preserve">►Nom et prénom de l'élève </t>
  </si>
  <si>
    <t>►Date de naissance</t>
  </si>
  <si>
    <t xml:space="preserve">                                    PALIER 2 CM2                                                                   Compétence validée le</t>
  </si>
  <si>
    <t>►Orthographier correctement un texte simple de dix lignes - lors de sa rédaction ou de sa dictée - en se référant aux règles connues d'orthographe et de grammaire ainsi qu'à la connaissance du vocabulaire</t>
  </si>
  <si>
    <r>
      <t xml:space="preserve">PALIER 2 </t>
    </r>
    <r>
      <rPr>
        <b/>
        <sz val="9"/>
        <color indexed="8"/>
        <rFont val="Arial"/>
        <family val="2"/>
      </rPr>
      <t>►</t>
    </r>
    <r>
      <rPr>
        <b/>
        <sz val="9"/>
        <color indexed="8"/>
        <rFont val="Arial"/>
        <family val="2"/>
      </rPr>
      <t>COMPÉTENCE 2 ► LA PRATIQUE D'UNE LANGUE VIVANTE ÉTRANG</t>
    </r>
    <r>
      <rPr>
        <b/>
        <sz val="9"/>
        <color indexed="8"/>
        <rFont val="Arial"/>
        <family val="2"/>
      </rPr>
      <t>È</t>
    </r>
    <r>
      <rPr>
        <b/>
        <sz val="9"/>
        <color indexed="8"/>
        <rFont val="Arial"/>
        <family val="2"/>
      </rPr>
      <t>RE</t>
    </r>
  </si>
  <si>
    <t>►Utiliser des instruments de mesure</t>
  </si>
  <si>
    <t>►Résoudre un problème mettant en jeu une situation de proportionnalité</t>
  </si>
  <si>
    <t>►Connaître et maîtriser les fonctions de base d’un ordinateur et de ses périphériques</t>
  </si>
  <si>
    <t>►Interpréter de mémoire une chanson, participer à un jeu rythmique ; repérer des éléments musicaux caractéristiques, simples</t>
  </si>
  <si>
    <t>►Prendre conscience des enjeux citoyens de l’usage de l’informatique et de l’internet et adopter une attitude critique face aux résultats obtenus</t>
  </si>
  <si>
    <t>►Produire un document numérique : texte, image, son</t>
  </si>
  <si>
    <t>►Utiliser l’outil informatique pour présenter un travail</t>
  </si>
  <si>
    <t>►Lire un document numérique</t>
  </si>
  <si>
    <t>►Chercher des informations par voie électronique</t>
  </si>
  <si>
    <t>►Découvrir les richesses et les limites des ressources de l'internet</t>
  </si>
  <si>
    <t>►Echanger avec les technologies de l’information et de la communication</t>
  </si>
  <si>
    <t>I►dentifier les périodes de l’histoire au programme</t>
  </si>
  <si>
    <t xml:space="preserve">►Connaître et mémoriser les principaux repères chronologiques (évènements et personnages) </t>
  </si>
  <si>
    <t>►Connaître les principaux caractères géographiques physiques et humains de la région où vit l’élève, de la France et de l’Union Européenne, les repérer sur des cartes à différentes échelles</t>
  </si>
  <si>
    <t>►Comprendre une ou deux questions liées au développement durable et agir en conséquence (l’eau dans la commune, la réduction et le recyclage des déchets)</t>
  </si>
  <si>
    <t>►Lire des oeuvres majeures du patrimoine et de la littérature pour la jeunesse</t>
  </si>
  <si>
    <t>►Établir des liens entre les textes lus.</t>
  </si>
  <si>
    <t>►Distinguer les grandes catégories de la création artistique (littérature, musique, danse, théâtre, cinéma, dessin, peinture, sculpture, architecture)</t>
  </si>
  <si>
    <t>►Reconnaître et décrire des oeuvres visuelles ou musicales préalablement étudiées</t>
  </si>
  <si>
    <t>►Pratiquer le dessin et diverses formes d’expressions visuelles et plastiques</t>
  </si>
  <si>
    <t>►Inventer et réaliser des textes, des oeuvres plastiques, des chorégraphies ou des enchaînements, à visée artistique ou expressive</t>
  </si>
  <si>
    <t>►Reconnaître les symboles de la république et de l’Union européenne</t>
  </si>
  <si>
    <t>►Comprendre les notions de droits et de devoirs, les accepter et les mettre en application</t>
  </si>
  <si>
    <t>►Avoir conscience de la dignité de la personne humaine et en tirer les conséquences au quotidien</t>
  </si>
  <si>
    <t>►Respecter les règles de la vie collective, notamment dans les pratiques sportives</t>
  </si>
  <si>
    <t>►Utiliser les techniques opératoires des quatre opérations sur les nombres entiers et décimaux (pour la division, le diviseur est un nombre entier)</t>
  </si>
  <si>
    <t>►Ajouter deux fractions décimales ou deux fractions simples de même dénominateur</t>
  </si>
  <si>
    <t>►Calculer mentalement en utilisant les quatre opérations</t>
  </si>
  <si>
    <t>►Estimer l’ordre de grandeur d’un résultat</t>
  </si>
  <si>
    <t>►Résoudre des problèmes relevant des quatre opérations</t>
  </si>
  <si>
    <t>►Utiliser une calculatrice</t>
  </si>
  <si>
    <t>►Reconnaître, décrire et nommer les figures et solides usuels</t>
  </si>
  <si>
    <t>►Utiliser la règle, l’équerre et le compas pour vérifier la nature de figures planes usuelles et les construire avec soin et précision</t>
  </si>
  <si>
    <t>►Percevoir et reconnaître parallèles et perpendiculaires</t>
  </si>
  <si>
    <t>►Résoudre des problèmes de reproduction, de construction</t>
  </si>
  <si>
    <t>►Connaître et utiliser les formules du périmètre et de l’aire d’un carré, d’un rectangle et d’un triangle</t>
  </si>
  <si>
    <t>►Utiliser les unités de mesures usuelles</t>
  </si>
  <si>
    <t>►Résoudre des problèmes dont la résolution implique des conversions</t>
  </si>
  <si>
    <t>►Lire, interpréter et construire quelques représentations simples : tableaux, graphiques</t>
  </si>
  <si>
    <t>►Savoir organiser des informations numériques ou géométriques, justifier et apprécier la vraisemblance d’un résultat</t>
  </si>
  <si>
    <t>►Pratiquer une démarche d'investigation : savoir observer, questionner</t>
  </si>
  <si>
    <t>►Manipuler et expérimenter, formuler une hypothèse et la tester, argumenter, mettre à l'essai plusieurs pistes de solutions</t>
  </si>
  <si>
    <t>►Exprimer et exploiter les résultats d'une mesure et d'une recherche en utilisant un vocabulaire scientifique à l'écrit ou à l'oral</t>
  </si>
  <si>
    <t>►Le ciel et la Terre </t>
  </si>
  <si>
    <t>►La matière</t>
  </si>
  <si>
    <t>►L’énergie </t>
  </si>
  <si>
    <t>►L’unité et la diversité du vivant</t>
  </si>
  <si>
    <t>►Le fonctionnement du vivant</t>
  </si>
  <si>
    <t xml:space="preserve">►Le fonctionnement du corps humain et la santé  </t>
  </si>
  <si>
    <t>►Les êtres vivants dans leur environnement</t>
  </si>
  <si>
    <t>►Les objets techniques</t>
  </si>
  <si>
    <t>►Mobiliser ses connaissances pour comprendre quelques questions liées à l'environnement et au développement durable et agir en conséquence</t>
  </si>
  <si>
    <t>►Rédiger un texte d'une quinzaine de lignes (récit, description, dialogue, texte poétique, compte rendu) en utilisant ses connaissances en vocabulaire et en grammaire</t>
  </si>
  <si>
    <t>►Comprendre des mots nouveaux et les utiliser à bon escient</t>
  </si>
  <si>
    <t>►Maîtriser quelques relations de sens entre les mots</t>
  </si>
  <si>
    <t>►Maîtriser quelques relations concernant la forme et le sens des mots</t>
  </si>
  <si>
    <t>►Savoir utiliser un dictionnaire papier ou numérique</t>
  </si>
  <si>
    <t>►Maîtriser l'orthographe grammaticale</t>
  </si>
  <si>
    <t>►Maîtriser l'orthographe lexicale</t>
  </si>
  <si>
    <t xml:space="preserve">►Communiquer, au besoin avec des pauses pour chercher ses mots </t>
  </si>
  <si>
    <t>►Se présenter ; présenter quelqu’un ; demander à quelqu’un de ses nouvelles en utilisant les formes de politesse les plus élémentaires ; accueil et prise de congé</t>
  </si>
  <si>
    <t>►Répondre à des questions et en poser (sujets familiers ou besoins immédiats)</t>
  </si>
  <si>
    <t>►Épeler des mots familiers</t>
  </si>
  <si>
    <t>►Comprendre les consignes de classe</t>
  </si>
  <si>
    <t>►Comprendre des mots familiers et des expressions très courantes</t>
  </si>
  <si>
    <t>►Suivre des instructions courtes et simples</t>
  </si>
  <si>
    <t>►Reproduire un modèle oral</t>
  </si>
  <si>
    <t>►Utiliser des expressions et des phrases proches des modèles rencontrés lors des apprentissages</t>
  </si>
  <si>
    <t>►Lire à haute voix et de manière expressive un texte bref après répétition</t>
  </si>
  <si>
    <t>►Comprendre des textes courts et simples en s’appuyant sur des éléments connus (indications, informations)</t>
  </si>
  <si>
    <t>►Se faire une idée du contenu d’un texte informatif simple, accompagné éventuellement d’un document visuel</t>
  </si>
  <si>
    <t>►Copier des mots isolés et des textes courts</t>
  </si>
  <si>
    <t>►Écrire un message électronique simple ou une courte carte postale en référence à des modèles</t>
  </si>
  <si>
    <t>►Renseigner un questionnaire</t>
  </si>
  <si>
    <t>►Produire de manière autonome quelques phrases</t>
  </si>
  <si>
    <t>►Écrire sous la dictée des expressions connues</t>
  </si>
  <si>
    <t>►Ecrire, nommer, comparer et utiliser les nombres entiers, les nombres décimaux (jusqu’au centième) et quelques fractions simples</t>
  </si>
  <si>
    <t>►Restituer les tables d’addition et de multiplication de 2 à 9</t>
  </si>
  <si>
    <t>►Pratique d’une langue vivante étrangère</t>
  </si>
  <si>
    <t>►Principaux éléments de mathématiques</t>
  </si>
  <si>
    <t xml:space="preserve">   Culture scientifique et technologique</t>
  </si>
  <si>
    <t>►Maîtrise des techniques usuelles de l’information et de la communication</t>
  </si>
  <si>
    <t>►Culture humaniste</t>
  </si>
  <si>
    <t>►Compétences sociales et civiques</t>
  </si>
  <si>
    <t>►Autonomie et initiative</t>
  </si>
  <si>
    <t xml:space="preserve">Nom et signature de l'enseignant </t>
  </si>
  <si>
    <t>Anglais</t>
  </si>
  <si>
    <t>Date de naissance</t>
  </si>
  <si>
    <t>Nom et prénom de l'élève</t>
  </si>
  <si>
    <t>Ecole d'origine</t>
  </si>
  <si>
    <t>Nom de l'école</t>
  </si>
  <si>
    <t xml:space="preserve">ECOLE </t>
  </si>
  <si>
    <t>Cachet de l'école</t>
  </si>
  <si>
    <t xml:space="preserve">La maîtrise du niveau A1 est validée le : </t>
  </si>
  <si>
    <r>
      <t xml:space="preserve">en </t>
    </r>
    <r>
      <rPr>
        <i/>
        <sz val="9"/>
        <rFont val="Arial"/>
        <family val="2"/>
      </rPr>
      <t>(préciser la langue vivante)</t>
    </r>
  </si>
  <si>
    <t>►S'exprimer à l'oral comme à l'écrit dans un vocabulaire approprié et précis</t>
  </si>
  <si>
    <t>►Prendre la parole en respectant le niveau de langue adapté</t>
  </si>
  <si>
    <t>►Répondre à une question par une phrase complète à l’oral</t>
  </si>
  <si>
    <t>►Prendre part à un dialogue : prendre la parole devant les autres, écouter autrui, formuler et justifier un point de vue</t>
  </si>
  <si>
    <t>►Dire de mémoire, de façon expressive une dizaine de poèmes et de textes en prose</t>
  </si>
  <si>
    <t>►Lire avec aisance, (à haute voix, silencieusement) un texte</t>
  </si>
  <si>
    <t>►Lire seul des textes du patrimoine et des oeuvres intégrales de la littérature de jeunesse, adaptés à son âge</t>
  </si>
  <si>
    <t>►Lire seul et comprendre un énoncé, une consigne</t>
  </si>
  <si>
    <t>►Dégager le thème d'un texte</t>
  </si>
  <si>
    <t>►Repérer dans un texte des informations explicites</t>
  </si>
  <si>
    <t>►Inférer des informations nouvelles (implicites)</t>
  </si>
  <si>
    <t>►Repérer les effets de choix formels (emploi de certains mots, utilisation d'un niveau de langue)</t>
  </si>
  <si>
    <t>►Utiliser ses connaissances pour réfléchir sur un texte, mieux le comprendre</t>
  </si>
  <si>
    <t>►Effectuer, seul, des recherches dans des ouvrages documentaires (livres, produits multimédia)</t>
  </si>
  <si>
    <t>►Se repérer dans une bibliothèque, une médiathèque</t>
  </si>
  <si>
    <t>►Copier sans erreur un texte d'au moins quinze lignes en lui donnant une présentation adaptée</t>
  </si>
  <si>
    <t>►Utiliser ses connaissances pour réfléchir sur un texte, mieux l’écrire</t>
  </si>
  <si>
    <t>►Répondre à une question par une phrase complète à l’écrit</t>
  </si>
  <si>
    <t>Identifier les fonctions des mots dans la phrase</t>
  </si>
  <si>
    <t>Conjuguer les verbes, utiliser les temps à bon escient</t>
  </si>
  <si>
    <t>ÉTUDE DE LA LANGUE : ORTHOGRAPHE</t>
  </si>
  <si>
    <t>RÉAGIR ET DIALOGUER</t>
  </si>
  <si>
    <t>COMPRENDRE À L’ORAL</t>
  </si>
  <si>
    <t>PARLER EN CONTINU</t>
  </si>
  <si>
    <t>NOMBRES ET CALCUL</t>
  </si>
  <si>
    <t xml:space="preserve">DIRE </t>
  </si>
  <si>
    <t>LIRE</t>
  </si>
  <si>
    <t>ÉCRIRE</t>
  </si>
  <si>
    <t>ÉTUDE DE LA LANGUE : VOCABULAIRE</t>
  </si>
  <si>
    <t>ÉTUDE DE LA LANGUE : GRAMMAIRE</t>
  </si>
  <si>
    <t>Distinguer les mots selon leur nature</t>
  </si>
  <si>
    <t>PI1</t>
  </si>
  <si>
    <t>PI2</t>
  </si>
  <si>
    <t>PI3</t>
  </si>
  <si>
    <t>PI4</t>
  </si>
  <si>
    <t>CO1</t>
  </si>
  <si>
    <t>CO2</t>
  </si>
  <si>
    <t>CO3</t>
  </si>
  <si>
    <t>PC1</t>
  </si>
  <si>
    <t>PC2</t>
  </si>
  <si>
    <t>PC3</t>
  </si>
  <si>
    <t>L1</t>
  </si>
  <si>
    <t>L2</t>
  </si>
  <si>
    <t>E1</t>
  </si>
  <si>
    <t>E2</t>
  </si>
  <si>
    <t>E3</t>
  </si>
  <si>
    <t>E4</t>
  </si>
  <si>
    <t>E5</t>
  </si>
  <si>
    <t>Vu et pris connaissance, le</t>
  </si>
  <si>
    <t>Les parents ou le représentant légal,</t>
  </si>
  <si>
    <t>Signature(s)</t>
  </si>
  <si>
    <t>DATE</t>
  </si>
  <si>
    <t>La compétence 1 est validée au palier 2 le :</t>
  </si>
  <si>
    <r>
      <t xml:space="preserve">PALIER 2 </t>
    </r>
    <r>
      <rPr>
        <b/>
        <sz val="9"/>
        <color indexed="8"/>
        <rFont val="Arial"/>
        <family val="2"/>
      </rPr>
      <t>►</t>
    </r>
    <r>
      <rPr>
        <b/>
        <sz val="9"/>
        <color indexed="8"/>
        <rFont val="Arial"/>
        <family val="2"/>
      </rPr>
      <t>COMPÉTENCE 1 ► LA MAÎTRISE DE LA LANGUE FRAN</t>
    </r>
    <r>
      <rPr>
        <b/>
        <sz val="9"/>
        <color indexed="8"/>
        <rFont val="Arial"/>
        <family val="2"/>
      </rPr>
      <t>Ç</t>
    </r>
    <r>
      <rPr>
        <b/>
        <sz val="9"/>
        <color indexed="8"/>
        <rFont val="Arial"/>
        <family val="2"/>
      </rPr>
      <t>AISE</t>
    </r>
  </si>
  <si>
    <t>La compétence "principaux éléments de mathématiques" est validée au palier 2 le :</t>
  </si>
  <si>
    <t>La compétence 4 est validée au palier 2 le :</t>
  </si>
  <si>
    <t>La compétence 5 est validée au palier 2 le :</t>
  </si>
  <si>
    <t>La compétence 6 est validée au palier 2 le :</t>
  </si>
  <si>
    <t>La compétence 7 est validée au palier 2 le :</t>
  </si>
  <si>
    <r>
      <t xml:space="preserve">PALIER 2 </t>
    </r>
    <r>
      <rPr>
        <b/>
        <sz val="9"/>
        <color indexed="8"/>
        <rFont val="Arial"/>
        <family val="2"/>
      </rPr>
      <t>►</t>
    </r>
    <r>
      <rPr>
        <b/>
        <sz val="9"/>
        <color indexed="8"/>
        <rFont val="Arial"/>
        <family val="2"/>
      </rPr>
      <t>COMPÉTENCE 7 ► L'AUTONOMIE ET L'INITIATIVE</t>
    </r>
  </si>
  <si>
    <r>
      <t xml:space="preserve">PALIER 2 </t>
    </r>
    <r>
      <rPr>
        <b/>
        <sz val="9"/>
        <color indexed="8"/>
        <rFont val="Arial"/>
        <family val="2"/>
      </rPr>
      <t>►</t>
    </r>
    <r>
      <rPr>
        <b/>
        <sz val="9"/>
        <color indexed="8"/>
        <rFont val="Arial"/>
        <family val="2"/>
      </rPr>
      <t>COMPÉTENCE 6 ► LES COMPETENCES SOCIALES ET CIVIQUES</t>
    </r>
  </si>
  <si>
    <r>
      <t xml:space="preserve">PALIER 2 </t>
    </r>
    <r>
      <rPr>
        <b/>
        <sz val="9"/>
        <color indexed="8"/>
        <rFont val="Arial"/>
        <family val="2"/>
      </rPr>
      <t>►</t>
    </r>
    <r>
      <rPr>
        <b/>
        <sz val="9"/>
        <color indexed="8"/>
        <rFont val="Arial"/>
        <family val="2"/>
      </rPr>
      <t>COMPÉTENCE 5 ► LA CULTURE HUMANISTE</t>
    </r>
  </si>
  <si>
    <t>La compétence "culture scientifique et technologique" est validée au palier 2 le :</t>
  </si>
  <si>
    <t>Le niveau requis au palier 2 pour la pratique d'une langue étrangère est celui du niveau A1 du cadre européen commun de référence pour les langues</t>
  </si>
  <si>
    <r>
      <t xml:space="preserve">PALIER 2 </t>
    </r>
    <r>
      <rPr>
        <b/>
        <sz val="9"/>
        <color indexed="8"/>
        <rFont val="Arial"/>
        <family val="2"/>
      </rPr>
      <t>►</t>
    </r>
    <r>
      <rPr>
        <b/>
        <sz val="9"/>
        <color indexed="8"/>
        <rFont val="Arial"/>
        <family val="2"/>
      </rPr>
      <t xml:space="preserve">COMPÉTENCE 3 ► LES PRINCIPAUX ÉLÉMENTS DE MATHÉMATIQUES ET LA CULTURE SCIENTIFIQUE ET TECHNOLOGIQUE                                           </t>
    </r>
    <r>
      <rPr>
        <sz val="8"/>
        <color indexed="8"/>
        <rFont val="Arial"/>
        <family val="2"/>
      </rPr>
      <t>Les principaux éléments de mathématiques</t>
    </r>
  </si>
  <si>
    <r>
      <t xml:space="preserve">PALIER 2 </t>
    </r>
    <r>
      <rPr>
        <b/>
        <sz val="9"/>
        <color indexed="8"/>
        <rFont val="Arial"/>
        <family val="2"/>
      </rPr>
      <t>►</t>
    </r>
    <r>
      <rPr>
        <b/>
        <sz val="9"/>
        <color indexed="8"/>
        <rFont val="Arial"/>
        <family val="2"/>
      </rPr>
      <t xml:space="preserve">COMPÉTENCE 3 ► LES PRINCIPAUX ÉLÉMENTS DE MATHÉMATIQUES ET LA CULTURE SCIENTIFIQUE ET TECHNOLOGIQUE                                           </t>
    </r>
    <r>
      <rPr>
        <sz val="9"/>
        <color indexed="8"/>
        <rFont val="Arial"/>
        <family val="2"/>
      </rPr>
      <t>La culture scientifique et technologique</t>
    </r>
  </si>
  <si>
    <t>AVOIR DES REPÈRES RELEVANT DU TEMPS ET DE L'ESPACE</t>
  </si>
  <si>
    <t>►Maîtrise de la langue française</t>
  </si>
  <si>
    <t>TUIC1</t>
  </si>
  <si>
    <t>TUIC2</t>
  </si>
  <si>
    <t>TUIC3</t>
  </si>
  <si>
    <t>TUIC4</t>
  </si>
  <si>
    <t>TUIC5</t>
  </si>
  <si>
    <t>TUIC6</t>
  </si>
  <si>
    <t>TUIC7</t>
  </si>
  <si>
    <t>TUIC8</t>
  </si>
  <si>
    <t xml:space="preserve"> </t>
  </si>
  <si>
    <t>FR1</t>
  </si>
  <si>
    <t>FR2</t>
  </si>
  <si>
    <t>FR3</t>
  </si>
  <si>
    <t>FR4</t>
  </si>
  <si>
    <t>FR5</t>
  </si>
  <si>
    <t>FR6</t>
  </si>
  <si>
    <t>FR7</t>
  </si>
  <si>
    <t>FR8</t>
  </si>
  <si>
    <t>FR9</t>
  </si>
  <si>
    <t>FR10</t>
  </si>
  <si>
    <t>FR11</t>
  </si>
  <si>
    <t>FR12</t>
  </si>
  <si>
    <t>FR13</t>
  </si>
  <si>
    <t>FR14</t>
  </si>
  <si>
    <t>FR15</t>
  </si>
  <si>
    <t>FR16</t>
  </si>
  <si>
    <t>FR17</t>
  </si>
  <si>
    <t>FR18</t>
  </si>
  <si>
    <t>FR19</t>
  </si>
  <si>
    <t>FR20</t>
  </si>
  <si>
    <t>FR21</t>
  </si>
  <si>
    <t>FR22</t>
  </si>
  <si>
    <t>FR23</t>
  </si>
  <si>
    <t>FR24</t>
  </si>
  <si>
    <t>FR25</t>
  </si>
  <si>
    <t>FR26</t>
  </si>
  <si>
    <t>FR27</t>
  </si>
  <si>
    <t>FR28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</si>
  <si>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</si>
  <si>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</si>
  <si>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</si>
  <si>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</si>
  <si>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</si>
  <si>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</si>
  <si>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</si>
  <si>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</si>
  <si>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</si>
  <si>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</si>
  <si>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</si>
  <si>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</si>
  <si>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</si>
  <si>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</si>
  <si>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</si>
  <si>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</si>
  <si>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</si>
  <si>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</si>
  <si>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</si>
  <si>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</si>
  <si>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</si>
  <si>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</si>
  <si>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</si>
  <si>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</si>
  <si>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</si>
  <si>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</si>
  <si>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</si>
  <si>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</si>
  <si>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</si>
  <si>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</si>
  <si>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</si>
  <si>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</si>
  <si>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</si>
  <si>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</si>
  <si>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</si>
  <si>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</si>
  <si>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</si>
  <si>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</si>
  <si>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</si>
  <si>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</si>
  <si>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</si>
  <si>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</si>
  <si>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CS1</t>
  </si>
  <si>
    <t>CS2</t>
  </si>
  <si>
    <t>CS3</t>
  </si>
  <si>
    <t>CS4</t>
  </si>
  <si>
    <t>CS5</t>
  </si>
  <si>
    <t>A1</t>
  </si>
  <si>
    <t>A2</t>
  </si>
  <si>
    <t>A3</t>
  </si>
  <si>
    <t>A4</t>
  </si>
  <si>
    <t>A5</t>
  </si>
  <si>
    <t>A6</t>
  </si>
  <si>
    <t>A7</t>
  </si>
  <si>
    <t>A8</t>
  </si>
  <si>
    <t>FR29</t>
  </si>
  <si>
    <t>C’est donc par l’observation des attitudes de l’élève dans la classe, et plus largement dans l’école, que le professeur des écoles est en mesure d’évaluer et de valider cette compétence.</t>
  </si>
  <si>
    <t>MAÎTRISER DES CONNAISSANCES DANS DIVERS DOMAINES SCIENTIFIQUES ET LES MOBILISER DANS DES CONTEXTES SCIENTIFIQUES DIFFÉRENTS ET DANS DES ACTIVITÉS DE LA VIE COURANTE</t>
  </si>
  <si>
    <t>CONNAÎTRE LES PRINCIPES ET FONDEMENTS DE LA VIE CIVIQUE ET SOCIALE</t>
  </si>
  <si>
    <t xml:space="preserve">PRATIQUER UNE DÉMARCHE SCIENTIFIQUE OU TECHNOLOGIQUE </t>
  </si>
  <si>
    <t>AVOIR UN COMPORTEMENT RESPONSABLE</t>
  </si>
  <si>
    <t>S’APPUYER SUR DES MÉTHODES DE TRAVAIL POUR ÊTRE AUTONOME</t>
  </si>
  <si>
    <t>FAIRE PREUVE D’INITIATIVE</t>
  </si>
  <si>
    <t>AVOIR UNE BONNE MAÎTRISE DE SON CORPS ET PRATIQUER UN SPORT</t>
  </si>
  <si>
    <t>ADOPTER UNE ATTITUDE RESPONSABLE</t>
  </si>
  <si>
    <t>CRÉER, PRODUIRE, TRAITER, EXPLOITER DES DONNÉES</t>
  </si>
  <si>
    <t>S'INFORMER, SE DOCUMENTER</t>
  </si>
  <si>
    <t>COMMUNIQUER, ÉCHANGER</t>
  </si>
  <si>
    <t>AVOIR DES REPÈRES LITTÉRAIRES</t>
  </si>
  <si>
    <t>PRATIQUER LES ARTS ET AVOIR DES REPÈRES EN HISTOIRE DES ARTS</t>
  </si>
  <si>
    <t>GÉOMÉTRIE</t>
  </si>
  <si>
    <t>GRANDEURS ET MESURES</t>
  </si>
  <si>
    <t>ORGANISATION ET GESTION DE DONNÉES</t>
  </si>
  <si>
    <t xml:space="preserve">S'APPROPRIER UN ENVIRONNEMENT INFORMATIQUE DE TRAVAIL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</si>
</sst>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</numFmts>
  <fonts count="56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Univers-Condensed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Univers-Condensed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Univers-Condensed"/>
      <family val="0"/>
    </font>
    <font>
      <i/>
      <sz val="9"/>
      <name val="Univers-Condensed"/>
      <family val="0"/>
    </font>
    <font>
      <b/>
      <sz val="12"/>
      <color indexed="8"/>
      <name val="Univers-Condensed"/>
      <family val="0"/>
    </font>
    <font>
      <b/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horizontal="right" vertical="center" wrapText="1"/>
    </xf>
    <xf numFmtId="14" fontId="0" fillId="0" borderId="0" xfId="0" applyNumberForma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/>
      <protection locked="0"/>
    </xf>
    <xf numFmtId="14" fontId="12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75" fontId="0" fillId="0" borderId="0" xfId="0" applyNumberForma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14" fontId="0" fillId="33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4" fontId="0" fillId="0" borderId="13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0" fillId="33" borderId="0" xfId="0" applyNumberFormat="1" applyFill="1" applyBorder="1" applyAlignment="1">
      <alignment horizontal="center" vertical="center"/>
    </xf>
    <xf numFmtId="14" fontId="0" fillId="33" borderId="14" xfId="0" applyNumberForma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14" fontId="0" fillId="0" borderId="14" xfId="0" applyNumberForma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14" fontId="0" fillId="33" borderId="15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4" fontId="0" fillId="33" borderId="16" xfId="0" applyNumberForma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4" fontId="0" fillId="33" borderId="13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14" fontId="0" fillId="33" borderId="18" xfId="0" applyNumberFormat="1" applyFill="1" applyBorder="1" applyAlignment="1">
      <alignment horizontal="center" vertical="center"/>
    </xf>
    <xf numFmtId="0" fontId="3" fillId="34" borderId="19" xfId="0" applyFont="1" applyFill="1" applyBorder="1" applyAlignment="1" applyProtection="1">
      <alignment horizontal="right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21" xfId="0" applyFont="1" applyBorder="1" applyAlignment="1">
      <alignment vertical="center" wrapText="1"/>
    </xf>
    <xf numFmtId="14" fontId="0" fillId="33" borderId="21" xfId="0" applyNumberForma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14" fontId="0" fillId="33" borderId="22" xfId="0" applyNumberForma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4" fontId="0" fillId="33" borderId="23" xfId="0" applyNumberFormat="1" applyFill="1" applyBorder="1" applyAlignment="1">
      <alignment horizontal="center" vertical="center"/>
    </xf>
    <xf numFmtId="0" fontId="1" fillId="33" borderId="24" xfId="0" applyFont="1" applyFill="1" applyBorder="1" applyAlignment="1">
      <alignment vertical="center" wrapText="1"/>
    </xf>
    <xf numFmtId="14" fontId="0" fillId="33" borderId="24" xfId="0" applyNumberForma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14" fontId="0" fillId="33" borderId="25" xfId="0" applyNumberForma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14" fontId="12" fillId="33" borderId="26" xfId="0" applyNumberFormat="1" applyFont="1" applyFill="1" applyBorder="1" applyAlignment="1">
      <alignment horizontal="center" vertical="center"/>
    </xf>
    <xf numFmtId="14" fontId="12" fillId="33" borderId="27" xfId="0" applyNumberFormat="1" applyFont="1" applyFill="1" applyBorder="1" applyAlignment="1">
      <alignment horizontal="center" vertical="center"/>
    </xf>
    <xf numFmtId="14" fontId="12" fillId="33" borderId="28" xfId="0" applyNumberFormat="1" applyFont="1" applyFill="1" applyBorder="1" applyAlignment="1">
      <alignment horizontal="center" vertical="center"/>
    </xf>
    <xf numFmtId="14" fontId="12" fillId="33" borderId="29" xfId="0" applyNumberFormat="1" applyFont="1" applyFill="1" applyBorder="1" applyAlignment="1">
      <alignment horizontal="center" vertical="center"/>
    </xf>
    <xf numFmtId="14" fontId="12" fillId="33" borderId="30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left" vertical="center" wrapText="1"/>
    </xf>
    <xf numFmtId="175" fontId="1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0" borderId="36" xfId="0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top" wrapText="1"/>
    </xf>
    <xf numFmtId="0" fontId="20" fillId="33" borderId="36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PageLayoutView="0" workbookViewId="0" topLeftCell="A1">
      <selection activeCell="C209" sqref="C209"/>
    </sheetView>
  </sheetViews>
  <sheetFormatPr defaultColWidth="10.8515625" defaultRowHeight="12.75"/>
  <cols>
    <col min="1" max="1" width="6.140625" style="1" customWidth="1"/>
    <col min="2" max="2" width="80.8515625" style="1" customWidth="1"/>
    <col min="3" max="3" width="20.140625" style="1" customWidth="1"/>
    <col min="4" max="4" width="14.421875" style="1" hidden="1" customWidth="1"/>
    <col min="5" max="5" width="10.8515625" style="1" hidden="1" customWidth="1"/>
    <col min="6" max="16384" width="10.8515625" style="1" customWidth="1"/>
  </cols>
  <sheetData>
    <row r="1" spans="2:3" ht="11.25" customHeight="1">
      <c r="B1" s="2"/>
      <c r="C1" s="2"/>
    </row>
    <row r="2" spans="2:3" ht="53.25" customHeight="1">
      <c r="B2" s="79" t="s">
        <v>13</v>
      </c>
      <c r="C2" s="79"/>
    </row>
    <row r="3" spans="2:3" ht="12" customHeight="1">
      <c r="B3" s="11"/>
      <c r="C3" s="2"/>
    </row>
    <row r="4" spans="2:3" ht="14.25" customHeight="1">
      <c r="B4" s="12" t="s">
        <v>17</v>
      </c>
      <c r="C4" s="2"/>
    </row>
    <row r="5" spans="2:3" ht="14.25" customHeight="1">
      <c r="B5" s="12" t="s">
        <v>18</v>
      </c>
      <c r="C5" s="2"/>
    </row>
    <row r="6" spans="2:3" ht="14.25" customHeight="1">
      <c r="B6" s="20"/>
      <c r="C6" s="2"/>
    </row>
    <row r="7" spans="2:3" ht="14.25" customHeight="1">
      <c r="B7" s="12"/>
      <c r="C7" s="2"/>
    </row>
    <row r="8" spans="1:3" ht="13.5" customHeight="1">
      <c r="A8" s="8" t="s">
        <v>193</v>
      </c>
      <c r="B8" s="19" t="s">
        <v>112</v>
      </c>
      <c r="C8" s="2"/>
    </row>
    <row r="9" spans="1:3" ht="15" customHeight="1">
      <c r="A9" s="8" t="s">
        <v>193</v>
      </c>
      <c r="B9" s="13" t="s">
        <v>113</v>
      </c>
      <c r="C9" s="2"/>
    </row>
    <row r="10" spans="2:3" ht="13.5" customHeight="1">
      <c r="B10" s="21" t="s">
        <v>114</v>
      </c>
      <c r="C10" s="14"/>
    </row>
    <row r="11" spans="2:3" ht="37.5" customHeight="1">
      <c r="B11" s="15"/>
      <c r="C11" s="14"/>
    </row>
    <row r="12" spans="2:3" ht="15" customHeight="1" thickBot="1">
      <c r="B12" s="15"/>
      <c r="C12" s="14"/>
    </row>
    <row r="13" spans="2:3" ht="23.25" customHeight="1" thickBot="1">
      <c r="B13" s="82" t="s">
        <v>19</v>
      </c>
      <c r="C13" s="82"/>
    </row>
    <row r="14" spans="2:3" ht="16.5" customHeight="1">
      <c r="B14" s="70" t="s">
        <v>184</v>
      </c>
      <c r="C14" s="65"/>
    </row>
    <row r="15" spans="2:3" ht="16.5" customHeight="1">
      <c r="B15" s="71" t="s">
        <v>100</v>
      </c>
      <c r="C15" s="66"/>
    </row>
    <row r="16" spans="2:3" ht="16.5" customHeight="1">
      <c r="B16" s="72" t="s">
        <v>101</v>
      </c>
      <c r="C16" s="67"/>
    </row>
    <row r="17" spans="2:3" ht="16.5" customHeight="1">
      <c r="B17" s="73" t="s">
        <v>102</v>
      </c>
      <c r="C17" s="68"/>
    </row>
    <row r="18" spans="2:3" ht="16.5" customHeight="1">
      <c r="B18" s="71" t="s">
        <v>103</v>
      </c>
      <c r="C18" s="66"/>
    </row>
    <row r="19" spans="2:3" ht="16.5" customHeight="1">
      <c r="B19" s="71" t="s">
        <v>104</v>
      </c>
      <c r="C19" s="66"/>
    </row>
    <row r="20" spans="2:3" ht="16.5" customHeight="1">
      <c r="B20" s="71" t="s">
        <v>105</v>
      </c>
      <c r="C20" s="66"/>
    </row>
    <row r="21" spans="2:9" ht="16.5" customHeight="1" thickBot="1">
      <c r="B21" s="74" t="s">
        <v>106</v>
      </c>
      <c r="C21" s="69"/>
      <c r="H21" s="9"/>
      <c r="I21" s="9"/>
    </row>
    <row r="22" spans="2:3" ht="12.75">
      <c r="B22" s="13" t="s">
        <v>193</v>
      </c>
      <c r="C22" s="10"/>
    </row>
    <row r="23" spans="2:3" ht="12.75">
      <c r="B23" s="13" t="s">
        <v>107</v>
      </c>
      <c r="C23" s="10"/>
    </row>
    <row r="24" spans="2:3" ht="27.75" customHeight="1">
      <c r="B24" s="2"/>
      <c r="C24" s="10"/>
    </row>
    <row r="25" spans="2:3" ht="24" customHeight="1">
      <c r="B25" s="13" t="s">
        <v>165</v>
      </c>
      <c r="C25" s="10"/>
    </row>
    <row r="26" spans="2:3" ht="24" customHeight="1">
      <c r="B26" s="13" t="s">
        <v>166</v>
      </c>
      <c r="C26" s="10"/>
    </row>
    <row r="27" spans="2:3" ht="68.25" customHeight="1">
      <c r="B27" s="16" t="s">
        <v>167</v>
      </c>
      <c r="C27" s="10"/>
    </row>
    <row r="28" spans="1:3" ht="13.5" customHeight="1">
      <c r="A28" s="1" t="s">
        <v>193</v>
      </c>
      <c r="B28" s="22" t="s">
        <v>193</v>
      </c>
      <c r="C28" s="23"/>
    </row>
    <row r="29" spans="2:4" ht="13.5" customHeight="1" thickBot="1">
      <c r="B29" s="75" t="s">
        <v>170</v>
      </c>
      <c r="C29" s="78"/>
      <c r="D29" s="6"/>
    </row>
    <row r="30" spans="2:4" ht="13.5" customHeight="1">
      <c r="B30" s="77" t="s">
        <v>142</v>
      </c>
      <c r="C30" s="76" t="s">
        <v>168</v>
      </c>
      <c r="D30" s="6"/>
    </row>
    <row r="31" spans="1:4" ht="12.75">
      <c r="A31" s="1" t="s">
        <v>194</v>
      </c>
      <c r="B31" s="40" t="s">
        <v>117</v>
      </c>
      <c r="C31" s="41"/>
      <c r="D31" s="6" t="str">
        <f>IF(C31="",A31&amp;" - ","")</f>
        <v>FR1 - </v>
      </c>
    </row>
    <row r="32" spans="1:4" ht="12.75">
      <c r="A32" s="1" t="s">
        <v>195</v>
      </c>
      <c r="B32" s="38" t="s">
        <v>118</v>
      </c>
      <c r="C32" s="39"/>
      <c r="D32" s="6" t="str">
        <f aca="true" t="shared" si="0" ref="D32:D64">IF(C32="",A32&amp;" - ","")</f>
        <v>FR2 - </v>
      </c>
    </row>
    <row r="33" spans="1:4" ht="12.75">
      <c r="A33" s="1" t="s">
        <v>196</v>
      </c>
      <c r="B33" s="38" t="s">
        <v>119</v>
      </c>
      <c r="C33" s="39"/>
      <c r="D33" s="6" t="str">
        <f t="shared" si="0"/>
        <v>FR3 - </v>
      </c>
    </row>
    <row r="34" spans="1:4" ht="24">
      <c r="A34" s="1" t="s">
        <v>197</v>
      </c>
      <c r="B34" s="38" t="s">
        <v>120</v>
      </c>
      <c r="C34" s="39"/>
      <c r="D34" s="6" t="str">
        <f t="shared" si="0"/>
        <v>FR4 - </v>
      </c>
    </row>
    <row r="35" spans="1:4" ht="13.5" thickBot="1">
      <c r="A35" s="1" t="s">
        <v>198</v>
      </c>
      <c r="B35" s="7" t="s">
        <v>121</v>
      </c>
      <c r="C35" s="34"/>
      <c r="D35" s="6" t="str">
        <f t="shared" si="0"/>
        <v>FR5 - </v>
      </c>
    </row>
    <row r="36" spans="2:4" ht="12.75">
      <c r="B36" s="42" t="s">
        <v>143</v>
      </c>
      <c r="C36" s="35"/>
      <c r="D36" s="6" t="s">
        <v>193</v>
      </c>
    </row>
    <row r="37" spans="1:4" ht="12.75">
      <c r="A37" s="1" t="s">
        <v>199</v>
      </c>
      <c r="B37" s="40" t="s">
        <v>122</v>
      </c>
      <c r="C37" s="41"/>
      <c r="D37" s="6" t="str">
        <f t="shared" si="0"/>
        <v>FR6 - </v>
      </c>
    </row>
    <row r="38" spans="1:4" ht="24">
      <c r="A38" s="1" t="s">
        <v>200</v>
      </c>
      <c r="B38" s="38" t="s">
        <v>123</v>
      </c>
      <c r="C38" s="39"/>
      <c r="D38" s="6" t="str">
        <f t="shared" si="0"/>
        <v>FR7 - </v>
      </c>
    </row>
    <row r="39" spans="1:4" ht="12.75">
      <c r="A39" s="1" t="s">
        <v>201</v>
      </c>
      <c r="B39" s="38" t="s">
        <v>124</v>
      </c>
      <c r="C39" s="39"/>
      <c r="D39" s="6" t="str">
        <f t="shared" si="0"/>
        <v>FR8 - </v>
      </c>
    </row>
    <row r="40" spans="1:4" ht="12.75">
      <c r="A40" s="1" t="s">
        <v>202</v>
      </c>
      <c r="B40" s="38" t="s">
        <v>125</v>
      </c>
      <c r="C40" s="39"/>
      <c r="D40" s="6" t="str">
        <f t="shared" si="0"/>
        <v>FR9 - </v>
      </c>
    </row>
    <row r="41" spans="1:4" ht="12.75">
      <c r="A41" s="1" t="s">
        <v>203</v>
      </c>
      <c r="B41" s="38" t="s">
        <v>126</v>
      </c>
      <c r="C41" s="39"/>
      <c r="D41" s="6" t="str">
        <f t="shared" si="0"/>
        <v>FR10 - </v>
      </c>
    </row>
    <row r="42" spans="1:4" ht="12.75">
      <c r="A42" s="1" t="s">
        <v>204</v>
      </c>
      <c r="B42" s="38" t="s">
        <v>127</v>
      </c>
      <c r="C42" s="39"/>
      <c r="D42" s="6" t="str">
        <f t="shared" si="0"/>
        <v>FR11 - </v>
      </c>
    </row>
    <row r="43" spans="1:4" ht="12.75">
      <c r="A43" s="1" t="s">
        <v>205</v>
      </c>
      <c r="B43" s="38" t="s">
        <v>128</v>
      </c>
      <c r="C43" s="39"/>
      <c r="D43" s="6" t="str">
        <f t="shared" si="0"/>
        <v>FR12 - </v>
      </c>
    </row>
    <row r="44" spans="1:4" ht="12.75">
      <c r="A44" s="1" t="s">
        <v>206</v>
      </c>
      <c r="B44" s="38" t="s">
        <v>129</v>
      </c>
      <c r="C44" s="39"/>
      <c r="D44" s="6" t="str">
        <f t="shared" si="0"/>
        <v>FR13 - </v>
      </c>
    </row>
    <row r="45" spans="1:4" ht="12.75">
      <c r="A45" s="1" t="s">
        <v>207</v>
      </c>
      <c r="B45" s="38" t="s">
        <v>130</v>
      </c>
      <c r="C45" s="39"/>
      <c r="D45" s="6" t="str">
        <f t="shared" si="0"/>
        <v>FR14 - </v>
      </c>
    </row>
    <row r="46" spans="1:4" ht="13.5" thickBot="1">
      <c r="A46" s="1" t="s">
        <v>208</v>
      </c>
      <c r="B46" s="28" t="s">
        <v>131</v>
      </c>
      <c r="C46" s="34"/>
      <c r="D46" s="6" t="str">
        <f t="shared" si="0"/>
        <v>FR15 - </v>
      </c>
    </row>
    <row r="47" spans="2:4" ht="12.75">
      <c r="B47" s="42" t="s">
        <v>144</v>
      </c>
      <c r="C47" s="35"/>
      <c r="D47" s="6" t="s">
        <v>193</v>
      </c>
    </row>
    <row r="48" spans="1:4" ht="12.75">
      <c r="A48" s="1" t="s">
        <v>209</v>
      </c>
      <c r="B48" s="28" t="s">
        <v>132</v>
      </c>
      <c r="C48" s="34"/>
      <c r="D48" s="6" t="str">
        <f t="shared" si="0"/>
        <v>FR16 - </v>
      </c>
    </row>
    <row r="49" spans="1:4" ht="12.75">
      <c r="A49" s="1" t="s">
        <v>210</v>
      </c>
      <c r="B49" s="38" t="s">
        <v>133</v>
      </c>
      <c r="C49" s="39"/>
      <c r="D49" s="6" t="str">
        <f t="shared" si="0"/>
        <v>FR17 - </v>
      </c>
    </row>
    <row r="50" spans="1:4" ht="12.75">
      <c r="A50" s="1" t="s">
        <v>211</v>
      </c>
      <c r="B50" s="38" t="s">
        <v>134</v>
      </c>
      <c r="C50" s="39"/>
      <c r="D50" s="6" t="str">
        <f t="shared" si="0"/>
        <v>FR18 - </v>
      </c>
    </row>
    <row r="51" spans="1:4" ht="24.75" thickBot="1">
      <c r="A51" s="1" t="s">
        <v>212</v>
      </c>
      <c r="B51" s="28" t="s">
        <v>74</v>
      </c>
      <c r="C51" s="34"/>
      <c r="D51" s="6" t="str">
        <f t="shared" si="0"/>
        <v>FR19 - </v>
      </c>
    </row>
    <row r="52" spans="2:4" ht="12.75">
      <c r="B52" s="42" t="s">
        <v>145</v>
      </c>
      <c r="C52" s="35"/>
      <c r="D52" s="6" t="s">
        <v>193</v>
      </c>
    </row>
    <row r="53" spans="1:4" ht="12.75">
      <c r="A53" s="1" t="s">
        <v>213</v>
      </c>
      <c r="B53" s="28" t="s">
        <v>75</v>
      </c>
      <c r="C53" s="34"/>
      <c r="D53" s="6" t="str">
        <f t="shared" si="0"/>
        <v>FR20 - </v>
      </c>
    </row>
    <row r="54" spans="1:4" ht="12.75">
      <c r="A54" s="1" t="s">
        <v>214</v>
      </c>
      <c r="B54" s="38" t="s">
        <v>76</v>
      </c>
      <c r="C54" s="39"/>
      <c r="D54" s="6" t="str">
        <f t="shared" si="0"/>
        <v>FR21 - </v>
      </c>
    </row>
    <row r="55" spans="1:4" ht="12.75">
      <c r="A55" s="1" t="s">
        <v>215</v>
      </c>
      <c r="B55" s="38" t="s">
        <v>77</v>
      </c>
      <c r="C55" s="39"/>
      <c r="D55" s="6" t="str">
        <f t="shared" si="0"/>
        <v>FR22 - </v>
      </c>
    </row>
    <row r="56" spans="1:4" ht="13.5" thickBot="1">
      <c r="A56" s="1" t="s">
        <v>216</v>
      </c>
      <c r="B56" s="28" t="s">
        <v>78</v>
      </c>
      <c r="C56" s="34"/>
      <c r="D56" s="6" t="str">
        <f t="shared" si="0"/>
        <v>FR23 - </v>
      </c>
    </row>
    <row r="57" spans="2:4" ht="12.75">
      <c r="B57" s="42" t="s">
        <v>146</v>
      </c>
      <c r="C57" s="35"/>
      <c r="D57" s="6" t="s">
        <v>193</v>
      </c>
    </row>
    <row r="58" spans="1:4" ht="12.75">
      <c r="A58" s="1" t="s">
        <v>217</v>
      </c>
      <c r="B58" s="40" t="s">
        <v>147</v>
      </c>
      <c r="C58" s="41"/>
      <c r="D58" s="6" t="str">
        <f t="shared" si="0"/>
        <v>FR24 - </v>
      </c>
    </row>
    <row r="59" spans="1:4" ht="12.75">
      <c r="A59" s="1" t="s">
        <v>218</v>
      </c>
      <c r="B59" s="38" t="s">
        <v>135</v>
      </c>
      <c r="C59" s="39"/>
      <c r="D59" s="6" t="str">
        <f t="shared" si="0"/>
        <v>FR25 - </v>
      </c>
    </row>
    <row r="60" spans="1:4" ht="13.5" thickBot="1">
      <c r="A60" s="1" t="s">
        <v>219</v>
      </c>
      <c r="B60" s="28" t="s">
        <v>136</v>
      </c>
      <c r="C60" s="34"/>
      <c r="D60" s="6" t="str">
        <f t="shared" si="0"/>
        <v>FR26 - </v>
      </c>
    </row>
    <row r="61" spans="2:4" ht="12.75">
      <c r="B61" s="42" t="s">
        <v>137</v>
      </c>
      <c r="C61" s="35"/>
      <c r="D61" s="6" t="s">
        <v>193</v>
      </c>
    </row>
    <row r="62" spans="1:4" ht="12.75">
      <c r="A62" s="1" t="s">
        <v>220</v>
      </c>
      <c r="B62" s="40" t="s">
        <v>79</v>
      </c>
      <c r="C62" s="41"/>
      <c r="D62" s="6" t="str">
        <f t="shared" si="0"/>
        <v>FR27 - </v>
      </c>
    </row>
    <row r="63" spans="1:4" ht="12.75">
      <c r="A63" s="1" t="s">
        <v>221</v>
      </c>
      <c r="B63" s="38" t="s">
        <v>80</v>
      </c>
      <c r="C63" s="39"/>
      <c r="D63" s="6" t="str">
        <f t="shared" si="0"/>
        <v>FR28 - </v>
      </c>
    </row>
    <row r="64" spans="1:4" ht="36">
      <c r="A64" s="1" t="s">
        <v>277</v>
      </c>
      <c r="B64" s="43" t="s">
        <v>20</v>
      </c>
      <c r="C64" s="44"/>
      <c r="D64" s="6" t="str">
        <f t="shared" si="0"/>
        <v>FR29 - </v>
      </c>
    </row>
    <row r="65" spans="2:4" ht="12.75">
      <c r="B65" s="28"/>
      <c r="C65" s="18"/>
      <c r="D65" s="6"/>
    </row>
    <row r="66" spans="2:4" ht="13.5" thickBot="1">
      <c r="B66" s="28"/>
      <c r="C66" s="18"/>
      <c r="D66" s="6"/>
    </row>
    <row r="67" spans="1:5" ht="13.5" customHeight="1" thickBot="1">
      <c r="A67" s="2"/>
      <c r="B67" s="26" t="s">
        <v>169</v>
      </c>
      <c r="C67" s="27"/>
      <c r="D67" s="10" t="str">
        <f>IF(COUNTA(C31:C35,C37:C46,C48:C51,C53:C56,C58:C60,C62:C64)&gt;=0,CONCATENATE(D31,D32,D33,D34,D35,D37,D38,D39,D40,D41,D42,D43,D44,D45,D46,D48,D49,D50,D51,D53,D54,D55,D56,D58,D59,D60,D62,D63,D64),"")</f>
        <v>FR1 - FR2 - FR3 - FR4 - FR5 - FR6 - FR7 - FR8 - FR9 - FR10 - FR11 - FR12 - FR13 - FR14 - FR15 - FR16 - FR17 - FR18 - FR19 - FR20 - FR21 - FR22 - FR23 - FR24 - FR25 - FR26 - FR27 - FR28 - FR29 - </v>
      </c>
      <c r="E67" s="2">
        <f>LEN(D67)</f>
        <v>194</v>
      </c>
    </row>
    <row r="68" spans="1:5" ht="13.5" customHeight="1">
      <c r="A68" s="2"/>
      <c r="B68" s="7"/>
      <c r="C68" s="18" t="s">
        <v>193</v>
      </c>
      <c r="D68" s="10"/>
      <c r="E68" s="2"/>
    </row>
    <row r="69" spans="1:5" ht="13.5" customHeight="1">
      <c r="A69" s="2"/>
      <c r="B69" s="88" t="s">
        <v>21</v>
      </c>
      <c r="C69" s="88"/>
      <c r="D69" s="10"/>
      <c r="E69" s="2"/>
    </row>
    <row r="70" spans="2:4" ht="22.5" customHeight="1" thickBot="1">
      <c r="B70" s="89" t="s">
        <v>180</v>
      </c>
      <c r="C70" s="89"/>
      <c r="D70" s="6"/>
    </row>
    <row r="71" spans="2:4" ht="12.75">
      <c r="B71" s="42" t="s">
        <v>138</v>
      </c>
      <c r="C71" s="76" t="s">
        <v>168</v>
      </c>
      <c r="D71" s="6"/>
    </row>
    <row r="72" spans="1:4" ht="12.75">
      <c r="A72" s="1" t="s">
        <v>148</v>
      </c>
      <c r="B72" s="40" t="s">
        <v>81</v>
      </c>
      <c r="C72" s="41"/>
      <c r="D72" s="1" t="str">
        <f>IF(C72="",A72&amp;" - ","")</f>
        <v>PI1 - </v>
      </c>
    </row>
    <row r="73" spans="1:4" ht="24">
      <c r="A73" s="1" t="s">
        <v>149</v>
      </c>
      <c r="B73" s="38" t="s">
        <v>82</v>
      </c>
      <c r="C73" s="39"/>
      <c r="D73" s="1" t="str">
        <f aca="true" t="shared" si="1" ref="D73:D92">IF(C73="",A73&amp;" - ","")</f>
        <v>PI2 - </v>
      </c>
    </row>
    <row r="74" spans="1:4" ht="12.75">
      <c r="A74" s="1" t="s">
        <v>150</v>
      </c>
      <c r="B74" s="38" t="s">
        <v>83</v>
      </c>
      <c r="C74" s="39"/>
      <c r="D74" s="1" t="str">
        <f t="shared" si="1"/>
        <v>PI3 - </v>
      </c>
    </row>
    <row r="75" spans="1:4" ht="13.5" thickBot="1">
      <c r="A75" s="1" t="s">
        <v>151</v>
      </c>
      <c r="B75" s="28" t="s">
        <v>84</v>
      </c>
      <c r="C75" s="34"/>
      <c r="D75" s="1" t="str">
        <f t="shared" si="1"/>
        <v>PI4 - </v>
      </c>
    </row>
    <row r="76" spans="2:4" ht="12.75">
      <c r="B76" s="42" t="s">
        <v>139</v>
      </c>
      <c r="C76" s="35"/>
      <c r="D76" s="1" t="s">
        <v>193</v>
      </c>
    </row>
    <row r="77" spans="1:4" ht="12.75">
      <c r="A77" s="1" t="s">
        <v>152</v>
      </c>
      <c r="B77" s="28" t="s">
        <v>85</v>
      </c>
      <c r="C77" s="34"/>
      <c r="D77" s="1" t="str">
        <f t="shared" si="1"/>
        <v>CO1 - </v>
      </c>
    </row>
    <row r="78" spans="1:4" ht="12.75">
      <c r="A78" s="1" t="s">
        <v>153</v>
      </c>
      <c r="B78" s="38" t="s">
        <v>86</v>
      </c>
      <c r="C78" s="39"/>
      <c r="D78" s="1" t="str">
        <f t="shared" si="1"/>
        <v>CO2 - </v>
      </c>
    </row>
    <row r="79" spans="1:4" ht="13.5" thickBot="1">
      <c r="A79" s="1" t="s">
        <v>154</v>
      </c>
      <c r="B79" s="28" t="s">
        <v>87</v>
      </c>
      <c r="C79" s="34"/>
      <c r="D79" s="1" t="str">
        <f t="shared" si="1"/>
        <v>CO3 - </v>
      </c>
    </row>
    <row r="80" spans="2:4" ht="12.75">
      <c r="B80" s="42" t="s">
        <v>140</v>
      </c>
      <c r="C80" s="35"/>
      <c r="D80" s="1" t="s">
        <v>193</v>
      </c>
    </row>
    <row r="81" spans="1:4" ht="12.75">
      <c r="A81" s="1" t="s">
        <v>155</v>
      </c>
      <c r="B81" s="28" t="s">
        <v>88</v>
      </c>
      <c r="C81" s="34"/>
      <c r="D81" s="1" t="str">
        <f t="shared" si="1"/>
        <v>PC1 - </v>
      </c>
    </row>
    <row r="82" spans="1:4" ht="15" customHeight="1">
      <c r="A82" s="1" t="s">
        <v>156</v>
      </c>
      <c r="B82" s="38" t="s">
        <v>89</v>
      </c>
      <c r="C82" s="39"/>
      <c r="D82" s="1" t="str">
        <f t="shared" si="1"/>
        <v>PC2 - </v>
      </c>
    </row>
    <row r="83" spans="1:4" ht="13.5" thickBot="1">
      <c r="A83" s="1" t="s">
        <v>157</v>
      </c>
      <c r="B83" s="28" t="s">
        <v>90</v>
      </c>
      <c r="C83" s="34"/>
      <c r="D83" s="1" t="str">
        <f t="shared" si="1"/>
        <v>PC3 - </v>
      </c>
    </row>
    <row r="84" spans="2:4" ht="12.75">
      <c r="B84" s="42" t="s">
        <v>143</v>
      </c>
      <c r="C84" s="35" t="s">
        <v>193</v>
      </c>
      <c r="D84" s="1" t="s">
        <v>193</v>
      </c>
    </row>
    <row r="85" spans="1:4" ht="24">
      <c r="A85" s="1" t="s">
        <v>158</v>
      </c>
      <c r="B85" s="40" t="s">
        <v>91</v>
      </c>
      <c r="C85" s="41"/>
      <c r="D85" s="1" t="str">
        <f t="shared" si="1"/>
        <v>L1 - </v>
      </c>
    </row>
    <row r="86" spans="1:4" ht="24.75" thickBot="1">
      <c r="A86" s="1" t="s">
        <v>159</v>
      </c>
      <c r="B86" s="28" t="s">
        <v>92</v>
      </c>
      <c r="C86" s="34"/>
      <c r="D86" s="1" t="str">
        <f t="shared" si="1"/>
        <v>L2 - </v>
      </c>
    </row>
    <row r="87" spans="2:4" ht="12.75">
      <c r="B87" s="42" t="s">
        <v>144</v>
      </c>
      <c r="C87" s="35"/>
      <c r="D87" s="1" t="s">
        <v>193</v>
      </c>
    </row>
    <row r="88" spans="1:4" ht="12.75">
      <c r="A88" s="1" t="s">
        <v>160</v>
      </c>
      <c r="B88" s="28" t="s">
        <v>93</v>
      </c>
      <c r="C88" s="34"/>
      <c r="D88" s="1" t="str">
        <f t="shared" si="1"/>
        <v>E1 - </v>
      </c>
    </row>
    <row r="89" spans="1:4" ht="12.75">
      <c r="A89" s="1" t="s">
        <v>161</v>
      </c>
      <c r="B89" s="38" t="s">
        <v>94</v>
      </c>
      <c r="C89" s="39"/>
      <c r="D89" s="1" t="str">
        <f t="shared" si="1"/>
        <v>E2 - </v>
      </c>
    </row>
    <row r="90" spans="1:4" ht="12.75">
      <c r="A90" s="1" t="s">
        <v>162</v>
      </c>
      <c r="B90" s="38" t="s">
        <v>95</v>
      </c>
      <c r="C90" s="39"/>
      <c r="D90" s="1" t="str">
        <f t="shared" si="1"/>
        <v>E3 - </v>
      </c>
    </row>
    <row r="91" spans="1:4" ht="12.75">
      <c r="A91" s="1" t="s">
        <v>163</v>
      </c>
      <c r="B91" s="38" t="s">
        <v>96</v>
      </c>
      <c r="C91" s="39"/>
      <c r="D91" s="1" t="str">
        <f t="shared" si="1"/>
        <v>E4 - </v>
      </c>
    </row>
    <row r="92" spans="1:4" ht="13.5" thickBot="1">
      <c r="A92" s="1" t="s">
        <v>164</v>
      </c>
      <c r="B92" s="45" t="s">
        <v>97</v>
      </c>
      <c r="C92" s="34"/>
      <c r="D92" s="1" t="str">
        <f t="shared" si="1"/>
        <v>E5 - </v>
      </c>
    </row>
    <row r="93" spans="1:5" ht="13.5" customHeight="1">
      <c r="A93" s="1" t="s">
        <v>193</v>
      </c>
      <c r="B93" s="46" t="s">
        <v>115</v>
      </c>
      <c r="C93" s="47"/>
      <c r="D93" s="1" t="str">
        <f>IF(COUNTA(C72:C75,C77:C79,C81:C83,C85:C86,C88:C92)&gt;=0,CONCATENATE(D72,D73,D74,D75,D77,D78,D79,D81,D82,D83,D85,D86,D88,D89,D90,D91,D92),"")</f>
        <v>PI1 - PI2 - PI3 - PI4 - CO1 - CO2 - CO3 - PC1 - PC2 - PC3 - L1 - L2 - E1 - E2 - E3 - E4 - E5 - </v>
      </c>
      <c r="E93" s="2">
        <f>LEN(D93)</f>
        <v>95</v>
      </c>
    </row>
    <row r="94" spans="2:5" ht="13.5" customHeight="1" thickBot="1">
      <c r="B94" s="48" t="s">
        <v>116</v>
      </c>
      <c r="C94" s="49" t="s">
        <v>108</v>
      </c>
      <c r="D94" s="1" t="s">
        <v>193</v>
      </c>
      <c r="E94" s="2"/>
    </row>
    <row r="95" spans="2:4" ht="11.25" customHeight="1">
      <c r="B95" s="30"/>
      <c r="C95" s="18" t="s">
        <v>193</v>
      </c>
      <c r="D95" s="6"/>
    </row>
    <row r="96" spans="2:4" ht="28.5" customHeight="1" thickBot="1">
      <c r="B96" s="91" t="s">
        <v>181</v>
      </c>
      <c r="C96" s="91"/>
      <c r="D96" s="6"/>
    </row>
    <row r="97" spans="2:4" ht="13.5" customHeight="1">
      <c r="B97" s="42" t="s">
        <v>141</v>
      </c>
      <c r="C97" s="76" t="s">
        <v>168</v>
      </c>
      <c r="D97" s="6"/>
    </row>
    <row r="98" spans="1:4" ht="24">
      <c r="A98" s="1" t="s">
        <v>222</v>
      </c>
      <c r="B98" s="28" t="s">
        <v>98</v>
      </c>
      <c r="C98" s="34"/>
      <c r="D98" s="6" t="str">
        <f aca="true" t="shared" si="2" ref="D98:D160">IF(C98="",A98&amp;" - ","")</f>
        <v>M1 - </v>
      </c>
    </row>
    <row r="99" spans="1:4" ht="12.75">
      <c r="A99" s="1" t="s">
        <v>223</v>
      </c>
      <c r="B99" s="38" t="s">
        <v>99</v>
      </c>
      <c r="C99" s="39"/>
      <c r="D99" s="6" t="str">
        <f t="shared" si="2"/>
        <v>M2 - </v>
      </c>
    </row>
    <row r="100" spans="1:4" ht="24">
      <c r="A100" s="1" t="s">
        <v>224</v>
      </c>
      <c r="B100" s="38" t="s">
        <v>47</v>
      </c>
      <c r="C100" s="39"/>
      <c r="D100" s="6" t="str">
        <f t="shared" si="2"/>
        <v>M3 - </v>
      </c>
    </row>
    <row r="101" spans="1:4" ht="12.75">
      <c r="A101" s="1" t="s">
        <v>225</v>
      </c>
      <c r="B101" s="38" t="s">
        <v>48</v>
      </c>
      <c r="C101" s="39"/>
      <c r="D101" s="6" t="str">
        <f t="shared" si="2"/>
        <v>M4 - </v>
      </c>
    </row>
    <row r="102" spans="1:4" ht="12.75">
      <c r="A102" s="1" t="s">
        <v>226</v>
      </c>
      <c r="B102" s="38" t="s">
        <v>49</v>
      </c>
      <c r="C102" s="39"/>
      <c r="D102" s="6" t="str">
        <f t="shared" si="2"/>
        <v>M5 - </v>
      </c>
    </row>
    <row r="103" spans="1:4" ht="12.75">
      <c r="A103" s="1" t="s">
        <v>227</v>
      </c>
      <c r="B103" s="38" t="s">
        <v>50</v>
      </c>
      <c r="C103" s="39"/>
      <c r="D103" s="6" t="str">
        <f t="shared" si="2"/>
        <v>M6 - </v>
      </c>
    </row>
    <row r="104" spans="1:4" ht="12.75">
      <c r="A104" s="1" t="s">
        <v>228</v>
      </c>
      <c r="B104" s="38" t="s">
        <v>51</v>
      </c>
      <c r="C104" s="39"/>
      <c r="D104" s="6" t="str">
        <f t="shared" si="2"/>
        <v>M7 - </v>
      </c>
    </row>
    <row r="105" spans="1:4" ht="13.5" thickBot="1">
      <c r="A105" s="1" t="s">
        <v>229</v>
      </c>
      <c r="B105" s="28" t="s">
        <v>52</v>
      </c>
      <c r="C105" s="34"/>
      <c r="D105" s="6" t="str">
        <f t="shared" si="2"/>
        <v>M8 - </v>
      </c>
    </row>
    <row r="106" spans="2:4" ht="12.75">
      <c r="B106" s="42" t="s">
        <v>292</v>
      </c>
      <c r="C106" s="35"/>
      <c r="D106" s="6" t="s">
        <v>193</v>
      </c>
    </row>
    <row r="107" spans="1:4" ht="12.75">
      <c r="A107" s="1" t="s">
        <v>230</v>
      </c>
      <c r="B107" s="28" t="s">
        <v>53</v>
      </c>
      <c r="C107" s="34"/>
      <c r="D107" s="6" t="str">
        <f t="shared" si="2"/>
        <v>M9 - </v>
      </c>
    </row>
    <row r="108" spans="1:4" ht="24">
      <c r="A108" s="1" t="s">
        <v>231</v>
      </c>
      <c r="B108" s="38" t="s">
        <v>54</v>
      </c>
      <c r="C108" s="39"/>
      <c r="D108" s="6" t="str">
        <f t="shared" si="2"/>
        <v>M10 - </v>
      </c>
    </row>
    <row r="109" spans="1:4" ht="12.75">
      <c r="A109" s="1" t="s">
        <v>232</v>
      </c>
      <c r="B109" s="38" t="s">
        <v>55</v>
      </c>
      <c r="C109" s="39"/>
      <c r="D109" s="6" t="str">
        <f t="shared" si="2"/>
        <v>M11 - </v>
      </c>
    </row>
    <row r="110" spans="1:4" ht="13.5" thickBot="1">
      <c r="A110" s="1" t="s">
        <v>233</v>
      </c>
      <c r="B110" s="28" t="s">
        <v>56</v>
      </c>
      <c r="C110" s="34"/>
      <c r="D110" s="6" t="str">
        <f t="shared" si="2"/>
        <v>M12 - </v>
      </c>
    </row>
    <row r="111" spans="2:4" ht="12.75">
      <c r="B111" s="42" t="s">
        <v>293</v>
      </c>
      <c r="C111" s="35"/>
      <c r="D111" s="6" t="s">
        <v>193</v>
      </c>
    </row>
    <row r="112" spans="1:4" ht="12.75">
      <c r="A112" s="1" t="s">
        <v>234</v>
      </c>
      <c r="B112" s="28" t="s">
        <v>22</v>
      </c>
      <c r="C112" s="34"/>
      <c r="D112" s="6" t="str">
        <f t="shared" si="2"/>
        <v>M13 - </v>
      </c>
    </row>
    <row r="113" spans="1:4" ht="16.5" customHeight="1">
      <c r="A113" s="1" t="s">
        <v>235</v>
      </c>
      <c r="B113" s="50" t="s">
        <v>57</v>
      </c>
      <c r="C113" s="51"/>
      <c r="D113" s="6" t="str">
        <f t="shared" si="2"/>
        <v>M14 - </v>
      </c>
    </row>
    <row r="114" spans="1:4" ht="12.75">
      <c r="A114" s="1" t="s">
        <v>236</v>
      </c>
      <c r="B114" s="52" t="s">
        <v>58</v>
      </c>
      <c r="C114" s="53"/>
      <c r="D114" s="6" t="str">
        <f t="shared" si="2"/>
        <v>M15 - </v>
      </c>
    </row>
    <row r="115" spans="1:4" ht="13.5" thickBot="1">
      <c r="A115" s="1" t="s">
        <v>237</v>
      </c>
      <c r="B115" s="28" t="s">
        <v>59</v>
      </c>
      <c r="C115" s="34"/>
      <c r="D115" s="6" t="str">
        <f t="shared" si="2"/>
        <v>M16 - </v>
      </c>
    </row>
    <row r="116" spans="1:4" ht="12.75">
      <c r="A116" s="1" t="s">
        <v>193</v>
      </c>
      <c r="B116" s="42" t="s">
        <v>294</v>
      </c>
      <c r="C116" s="35"/>
      <c r="D116" s="6" t="s">
        <v>193</v>
      </c>
    </row>
    <row r="117" spans="1:4" ht="12.75">
      <c r="A117" s="1" t="s">
        <v>238</v>
      </c>
      <c r="B117" s="28" t="s">
        <v>60</v>
      </c>
      <c r="C117" s="34"/>
      <c r="D117" s="6" t="str">
        <f t="shared" si="2"/>
        <v>M17 - </v>
      </c>
    </row>
    <row r="118" spans="1:4" ht="24">
      <c r="A118" s="1" t="s">
        <v>239</v>
      </c>
      <c r="B118" s="38" t="s">
        <v>61</v>
      </c>
      <c r="C118" s="39"/>
      <c r="D118" s="6" t="str">
        <f t="shared" si="2"/>
        <v>M18 - </v>
      </c>
    </row>
    <row r="119" spans="1:4" ht="13.5" thickBot="1">
      <c r="A119" s="1" t="s">
        <v>240</v>
      </c>
      <c r="B119" s="28" t="s">
        <v>23</v>
      </c>
      <c r="C119" s="34"/>
      <c r="D119" s="6" t="str">
        <f t="shared" si="2"/>
        <v>M19 - </v>
      </c>
    </row>
    <row r="120" spans="1:5" ht="13.5" thickBot="1">
      <c r="A120" s="1" t="s">
        <v>193</v>
      </c>
      <c r="B120" s="31" t="s">
        <v>171</v>
      </c>
      <c r="C120" s="27"/>
      <c r="D120" s="1" t="str">
        <f>IF(COUNTA(C98:C105,C107:C110,C112:C115,C117:C119)&gt;=0,CONCATENATE(D98,D99,D100,D101,D102,D103,D104,D105,D107,D108,D109,D110,D112,D113,D114,D115,D117,D118,D119),"")</f>
        <v>M1 - M2 - M3 - M4 - M5 - M6 - M7 - M8 - M9 - M10 - M11 - M12 - M13 - M14 - M15 - M16 - M17 - M18 - M19 - </v>
      </c>
      <c r="E120" s="2">
        <f>LEN(D120)</f>
        <v>105</v>
      </c>
    </row>
    <row r="121" spans="2:4" ht="31.5" customHeight="1" thickBot="1">
      <c r="B121" s="87" t="s">
        <v>182</v>
      </c>
      <c r="C121" s="87"/>
      <c r="D121" s="6" t="s">
        <v>193</v>
      </c>
    </row>
    <row r="122" spans="2:4" ht="12.75">
      <c r="B122" s="42" t="s">
        <v>281</v>
      </c>
      <c r="C122" s="76" t="s">
        <v>168</v>
      </c>
      <c r="D122" s="6" t="s">
        <v>193</v>
      </c>
    </row>
    <row r="123" spans="1:4" ht="12.75">
      <c r="A123" s="1" t="s">
        <v>241</v>
      </c>
      <c r="B123" s="28" t="s">
        <v>62</v>
      </c>
      <c r="C123" s="34"/>
      <c r="D123" s="6" t="str">
        <f t="shared" si="2"/>
        <v>S1 - </v>
      </c>
    </row>
    <row r="124" spans="1:4" ht="24">
      <c r="A124" s="1" t="s">
        <v>242</v>
      </c>
      <c r="B124" s="38" t="s">
        <v>63</v>
      </c>
      <c r="C124" s="39"/>
      <c r="D124" s="6" t="str">
        <f t="shared" si="2"/>
        <v>S2 - </v>
      </c>
    </row>
    <row r="125" spans="1:4" ht="24.75" thickBot="1">
      <c r="A125" s="1" t="s">
        <v>243</v>
      </c>
      <c r="B125" s="28" t="s">
        <v>64</v>
      </c>
      <c r="C125" s="34"/>
      <c r="D125" s="6" t="str">
        <f t="shared" si="2"/>
        <v>S3 - </v>
      </c>
    </row>
    <row r="126" spans="2:4" ht="27" customHeight="1">
      <c r="B126" s="42" t="s">
        <v>279</v>
      </c>
      <c r="C126" s="35"/>
      <c r="D126" s="6" t="s">
        <v>193</v>
      </c>
    </row>
    <row r="127" spans="1:4" ht="12.75">
      <c r="A127" s="1" t="s">
        <v>244</v>
      </c>
      <c r="B127" s="28" t="s">
        <v>65</v>
      </c>
      <c r="C127" s="34"/>
      <c r="D127" s="6" t="str">
        <f t="shared" si="2"/>
        <v>S4 - </v>
      </c>
    </row>
    <row r="128" spans="1:4" ht="12.75">
      <c r="A128" s="1" t="s">
        <v>245</v>
      </c>
      <c r="B128" s="38" t="s">
        <v>66</v>
      </c>
      <c r="C128" s="39"/>
      <c r="D128" s="6" t="str">
        <f t="shared" si="2"/>
        <v>S5 - </v>
      </c>
    </row>
    <row r="129" spans="1:4" ht="12.75">
      <c r="A129" s="1" t="s">
        <v>246</v>
      </c>
      <c r="B129" s="38" t="s">
        <v>67</v>
      </c>
      <c r="C129" s="39"/>
      <c r="D129" s="6" t="str">
        <f t="shared" si="2"/>
        <v>S6 - </v>
      </c>
    </row>
    <row r="130" spans="1:4" ht="12.75">
      <c r="A130" s="1" t="s">
        <v>247</v>
      </c>
      <c r="B130" s="38" t="s">
        <v>68</v>
      </c>
      <c r="C130" s="39"/>
      <c r="D130" s="6" t="str">
        <f t="shared" si="2"/>
        <v>S7 - </v>
      </c>
    </row>
    <row r="131" spans="1:4" ht="12.75">
      <c r="A131" s="1" t="s">
        <v>248</v>
      </c>
      <c r="B131" s="38" t="s">
        <v>69</v>
      </c>
      <c r="C131" s="39"/>
      <c r="D131" s="6" t="str">
        <f t="shared" si="2"/>
        <v>S8 - </v>
      </c>
    </row>
    <row r="132" spans="1:4" ht="12.75">
      <c r="A132" s="1" t="s">
        <v>249</v>
      </c>
      <c r="B132" s="38" t="s">
        <v>70</v>
      </c>
      <c r="C132" s="39"/>
      <c r="D132" s="6" t="str">
        <f t="shared" si="2"/>
        <v>S9 - </v>
      </c>
    </row>
    <row r="133" spans="1:4" ht="12.75">
      <c r="A133" s="1" t="s">
        <v>250</v>
      </c>
      <c r="B133" s="38" t="s">
        <v>71</v>
      </c>
      <c r="C133" s="39"/>
      <c r="D133" s="6" t="str">
        <f t="shared" si="2"/>
        <v>S10 - </v>
      </c>
    </row>
    <row r="134" spans="1:4" ht="12.75">
      <c r="A134" s="1" t="s">
        <v>251</v>
      </c>
      <c r="B134" s="43" t="s">
        <v>72</v>
      </c>
      <c r="C134" s="44"/>
      <c r="D134" s="6" t="str">
        <f t="shared" si="2"/>
        <v>S11 - </v>
      </c>
    </row>
    <row r="135" spans="2:4" ht="12.75">
      <c r="B135" s="54" t="s">
        <v>14</v>
      </c>
      <c r="C135" s="25"/>
      <c r="D135" s="6" t="s">
        <v>193</v>
      </c>
    </row>
    <row r="136" spans="1:4" ht="24.75" thickBot="1">
      <c r="A136" s="1" t="s">
        <v>252</v>
      </c>
      <c r="B136" s="28" t="s">
        <v>73</v>
      </c>
      <c r="C136" s="44"/>
      <c r="D136" s="6" t="str">
        <f t="shared" si="2"/>
        <v>S12 - </v>
      </c>
    </row>
    <row r="137" spans="2:5" ht="13.5" thickBot="1">
      <c r="B137" s="26" t="s">
        <v>179</v>
      </c>
      <c r="C137" s="27"/>
      <c r="D137" s="1" t="str">
        <f>IF(COUNTA(C123:C125,C127:C134,C136)&gt;=0,CONCATENATE(D123,D124,D125,D127,D128,D129,D130,D131,D132,D133,D134,D136),"")</f>
        <v>S1 - S2 - S3 - S4 - S5 - S6 - S7 - S8 - S9 - S10 - S11 - S12 - </v>
      </c>
      <c r="E137" s="2">
        <f>LEN(D137)</f>
        <v>63</v>
      </c>
    </row>
    <row r="138" spans="2:4" ht="30.75" customHeight="1">
      <c r="B138" s="95" t="s">
        <v>2</v>
      </c>
      <c r="C138" s="95"/>
      <c r="D138" s="6" t="s">
        <v>193</v>
      </c>
    </row>
    <row r="139" spans="2:4" ht="24" customHeight="1" thickBot="1">
      <c r="B139" s="85" t="s">
        <v>3</v>
      </c>
      <c r="C139" s="86"/>
      <c r="D139" s="6" t="s">
        <v>193</v>
      </c>
    </row>
    <row r="140" spans="2:4" ht="12.75">
      <c r="B140" s="42" t="s">
        <v>295</v>
      </c>
      <c r="C140" s="76" t="s">
        <v>168</v>
      </c>
      <c r="D140" s="6" t="s">
        <v>193</v>
      </c>
    </row>
    <row r="141" spans="1:4" ht="13.5" thickBot="1">
      <c r="A141" s="1" t="s">
        <v>185</v>
      </c>
      <c r="B141" s="28" t="s">
        <v>24</v>
      </c>
      <c r="C141" s="34"/>
      <c r="D141" s="6" t="str">
        <f t="shared" si="2"/>
        <v>TUIC1 - </v>
      </c>
    </row>
    <row r="142" spans="2:4" ht="12.75">
      <c r="B142" s="42" t="s">
        <v>286</v>
      </c>
      <c r="C142" s="35"/>
      <c r="D142" s="6" t="s">
        <v>193</v>
      </c>
    </row>
    <row r="143" spans="1:4" ht="24.75" thickBot="1">
      <c r="A143" s="1" t="s">
        <v>186</v>
      </c>
      <c r="B143" s="28" t="s">
        <v>26</v>
      </c>
      <c r="C143" s="34"/>
      <c r="D143" s="6" t="str">
        <f t="shared" si="2"/>
        <v>TUIC2 - </v>
      </c>
    </row>
    <row r="144" spans="2:4" ht="12.75">
      <c r="B144" s="42" t="s">
        <v>287</v>
      </c>
      <c r="C144" s="35"/>
      <c r="D144" s="6" t="s">
        <v>193</v>
      </c>
    </row>
    <row r="145" spans="1:4" ht="12.75">
      <c r="A145" s="1" t="s">
        <v>187</v>
      </c>
      <c r="B145" s="40" t="s">
        <v>27</v>
      </c>
      <c r="C145" s="41"/>
      <c r="D145" s="6" t="str">
        <f t="shared" si="2"/>
        <v>TUIC3 - </v>
      </c>
    </row>
    <row r="146" spans="1:4" ht="13.5" thickBot="1">
      <c r="A146" s="1" t="s">
        <v>188</v>
      </c>
      <c r="B146" s="28" t="s">
        <v>28</v>
      </c>
      <c r="C146" s="34"/>
      <c r="D146" s="6" t="str">
        <f t="shared" si="2"/>
        <v>TUIC4 - </v>
      </c>
    </row>
    <row r="147" spans="2:4" ht="12.75">
      <c r="B147" s="42" t="s">
        <v>288</v>
      </c>
      <c r="C147" s="35"/>
      <c r="D147" s="6" t="s">
        <v>193</v>
      </c>
    </row>
    <row r="148" spans="1:4" ht="12.75">
      <c r="A148" s="1" t="s">
        <v>189</v>
      </c>
      <c r="B148" s="28" t="s">
        <v>29</v>
      </c>
      <c r="C148" s="34"/>
      <c r="D148" s="6" t="str">
        <f t="shared" si="2"/>
        <v>TUIC5 - </v>
      </c>
    </row>
    <row r="149" spans="1:4" ht="12.75">
      <c r="A149" s="1" t="s">
        <v>190</v>
      </c>
      <c r="B149" s="38" t="s">
        <v>30</v>
      </c>
      <c r="C149" s="39"/>
      <c r="D149" s="6" t="str">
        <f t="shared" si="2"/>
        <v>TUIC6 - </v>
      </c>
    </row>
    <row r="150" spans="1:4" ht="13.5" thickBot="1">
      <c r="A150" s="1" t="s">
        <v>191</v>
      </c>
      <c r="B150" s="28" t="s">
        <v>31</v>
      </c>
      <c r="C150" s="34"/>
      <c r="D150" s="6" t="str">
        <f t="shared" si="2"/>
        <v>TUIC7 - </v>
      </c>
    </row>
    <row r="151" spans="2:4" ht="12.75">
      <c r="B151" s="42" t="s">
        <v>289</v>
      </c>
      <c r="C151" s="35"/>
      <c r="D151" s="6" t="s">
        <v>193</v>
      </c>
    </row>
    <row r="152" spans="1:4" ht="13.5" thickBot="1">
      <c r="A152" s="1" t="s">
        <v>192</v>
      </c>
      <c r="B152" s="45" t="s">
        <v>32</v>
      </c>
      <c r="C152" s="34"/>
      <c r="D152" s="6" t="str">
        <f t="shared" si="2"/>
        <v>TUIC8 - </v>
      </c>
    </row>
    <row r="153" spans="1:5" ht="13.5" thickBot="1">
      <c r="A153" s="1" t="s">
        <v>193</v>
      </c>
      <c r="B153" s="26" t="s">
        <v>172</v>
      </c>
      <c r="C153" s="27"/>
      <c r="D153" s="1" t="str">
        <f>IF(COUNTA(C141,C143,C145:C146,C148:C150,C152)&gt;=0,CONCATENATE(D141,D143,D145,D146,D148,D149,D150,D152),"")</f>
        <v>TUIC1 - TUIC2 - TUIC3 - TUIC4 - TUIC5 - TUIC6 - TUIC7 - TUIC8 - </v>
      </c>
      <c r="E153" s="2">
        <f>LEN(D153)</f>
        <v>64</v>
      </c>
    </row>
    <row r="154" spans="2:4" ht="12.75">
      <c r="B154" s="32"/>
      <c r="C154" s="29" t="s">
        <v>193</v>
      </c>
      <c r="D154" s="6" t="s">
        <v>193</v>
      </c>
    </row>
    <row r="155" spans="2:4" ht="13.5" thickBot="1">
      <c r="B155" s="92" t="s">
        <v>178</v>
      </c>
      <c r="C155" s="92"/>
      <c r="D155" s="6" t="s">
        <v>193</v>
      </c>
    </row>
    <row r="156" spans="2:4" ht="12.75">
      <c r="B156" s="42" t="s">
        <v>183</v>
      </c>
      <c r="C156" s="76" t="s">
        <v>168</v>
      </c>
      <c r="D156" s="6" t="s">
        <v>193</v>
      </c>
    </row>
    <row r="157" spans="1:4" ht="12.75">
      <c r="A157" s="1" t="s">
        <v>253</v>
      </c>
      <c r="B157" s="38" t="s">
        <v>33</v>
      </c>
      <c r="C157" s="34"/>
      <c r="D157" s="6" t="str">
        <f t="shared" si="2"/>
        <v>H1 - </v>
      </c>
    </row>
    <row r="158" spans="1:4" ht="12.75">
      <c r="A158" s="1" t="s">
        <v>254</v>
      </c>
      <c r="B158" s="38" t="s">
        <v>34</v>
      </c>
      <c r="C158" s="39"/>
      <c r="D158" s="6" t="str">
        <f t="shared" si="2"/>
        <v>H2 - </v>
      </c>
    </row>
    <row r="159" spans="1:4" ht="24">
      <c r="A159" s="1" t="s">
        <v>255</v>
      </c>
      <c r="B159" s="38" t="s">
        <v>35</v>
      </c>
      <c r="C159" s="39"/>
      <c r="D159" s="6" t="str">
        <f t="shared" si="2"/>
        <v>H3 - </v>
      </c>
    </row>
    <row r="160" spans="1:4" ht="24.75" thickBot="1">
      <c r="A160" s="1" t="s">
        <v>256</v>
      </c>
      <c r="B160" s="28" t="s">
        <v>36</v>
      </c>
      <c r="C160" s="34"/>
      <c r="D160" s="6" t="str">
        <f t="shared" si="2"/>
        <v>H4 - </v>
      </c>
    </row>
    <row r="161" spans="2:4" ht="12.75">
      <c r="B161" s="42" t="s">
        <v>290</v>
      </c>
      <c r="C161" s="35"/>
      <c r="D161" s="6" t="s">
        <v>193</v>
      </c>
    </row>
    <row r="162" spans="1:4" ht="12.75">
      <c r="A162" s="1" t="s">
        <v>257</v>
      </c>
      <c r="B162" s="40" t="s">
        <v>37</v>
      </c>
      <c r="C162" s="41"/>
      <c r="D162" s="6" t="str">
        <f aca="true" t="shared" si="3" ref="D162:D193">IF(C162="",A162&amp;" - ","")</f>
        <v>H5 - </v>
      </c>
    </row>
    <row r="163" spans="1:4" ht="13.5" thickBot="1">
      <c r="A163" s="1" t="s">
        <v>258</v>
      </c>
      <c r="B163" s="28" t="s">
        <v>38</v>
      </c>
      <c r="C163" s="34"/>
      <c r="D163" s="6" t="str">
        <f t="shared" si="3"/>
        <v>H6 - </v>
      </c>
    </row>
    <row r="164" spans="2:4" ht="12.75">
      <c r="B164" s="42" t="s">
        <v>291</v>
      </c>
      <c r="C164" s="35"/>
      <c r="D164" s="6" t="s">
        <v>193</v>
      </c>
    </row>
    <row r="165" spans="1:4" ht="24">
      <c r="A165" s="1" t="s">
        <v>259</v>
      </c>
      <c r="B165" s="28" t="s">
        <v>39</v>
      </c>
      <c r="C165" s="34"/>
      <c r="D165" s="6" t="str">
        <f t="shared" si="3"/>
        <v>H7 - </v>
      </c>
    </row>
    <row r="166" spans="1:4" ht="12.75">
      <c r="A166" s="1" t="s">
        <v>260</v>
      </c>
      <c r="B166" s="38" t="s">
        <v>40</v>
      </c>
      <c r="C166" s="39"/>
      <c r="D166" s="6" t="str">
        <f t="shared" si="3"/>
        <v>H8 - </v>
      </c>
    </row>
    <row r="167" spans="1:4" ht="12.75">
      <c r="A167" s="1" t="s">
        <v>261</v>
      </c>
      <c r="B167" s="38" t="s">
        <v>41</v>
      </c>
      <c r="C167" s="39"/>
      <c r="D167" s="6" t="str">
        <f t="shared" si="3"/>
        <v>H9 - </v>
      </c>
    </row>
    <row r="168" spans="1:4" ht="24">
      <c r="A168" s="1" t="s">
        <v>262</v>
      </c>
      <c r="B168" s="38" t="s">
        <v>25</v>
      </c>
      <c r="C168" s="39"/>
      <c r="D168" s="6" t="str">
        <f t="shared" si="3"/>
        <v>H10 - </v>
      </c>
    </row>
    <row r="169" spans="1:4" ht="24.75" thickBot="1">
      <c r="A169" s="1" t="s">
        <v>263</v>
      </c>
      <c r="B169" s="28" t="s">
        <v>42</v>
      </c>
      <c r="C169" s="34"/>
      <c r="D169" s="6" t="str">
        <f t="shared" si="3"/>
        <v>H11 - </v>
      </c>
    </row>
    <row r="170" spans="1:5" ht="13.5" thickBot="1">
      <c r="A170" s="2"/>
      <c r="B170" s="26" t="s">
        <v>173</v>
      </c>
      <c r="C170" s="27"/>
      <c r="D170" s="1" t="str">
        <f>IF(COUNTA(C157:C160,C162:C163,C165:C169)&gt;=0,CONCATENATE(D157,D158,D159,D160,D162,D163,D165,D166,D167,D168,D169),"")</f>
        <v>H1 - H2 - H3 - H4 - H5 - H6 - H7 - H8 - H9 - H10 - H11 - </v>
      </c>
      <c r="E170" s="2">
        <f>LEN(D170)</f>
        <v>57</v>
      </c>
    </row>
    <row r="171" spans="1:4" ht="12.75">
      <c r="A171" s="2"/>
      <c r="B171" s="36"/>
      <c r="C171" s="37" t="s">
        <v>193</v>
      </c>
      <c r="D171" s="6" t="s">
        <v>193</v>
      </c>
    </row>
    <row r="172" spans="1:4" ht="13.5" thickBot="1">
      <c r="A172" s="2"/>
      <c r="B172" s="93" t="s">
        <v>177</v>
      </c>
      <c r="C172" s="93"/>
      <c r="D172" s="6" t="s">
        <v>193</v>
      </c>
    </row>
    <row r="173" spans="2:4" ht="12.75">
      <c r="B173" s="42" t="s">
        <v>280</v>
      </c>
      <c r="C173" s="76" t="s">
        <v>168</v>
      </c>
      <c r="D173" s="6" t="s">
        <v>193</v>
      </c>
    </row>
    <row r="174" spans="1:4" ht="12.75">
      <c r="A174" s="1" t="s">
        <v>264</v>
      </c>
      <c r="B174" s="28" t="s">
        <v>43</v>
      </c>
      <c r="C174" s="34"/>
      <c r="D174" s="6" t="str">
        <f t="shared" si="3"/>
        <v>CS1 - </v>
      </c>
    </row>
    <row r="175" spans="1:4" ht="12.75">
      <c r="A175" s="1" t="s">
        <v>265</v>
      </c>
      <c r="B175" s="38" t="s">
        <v>44</v>
      </c>
      <c r="C175" s="39"/>
      <c r="D175" s="6" t="str">
        <f t="shared" si="3"/>
        <v>CS2 - </v>
      </c>
    </row>
    <row r="176" spans="1:4" ht="13.5" thickBot="1">
      <c r="A176" s="1" t="s">
        <v>266</v>
      </c>
      <c r="B176" s="28" t="s">
        <v>45</v>
      </c>
      <c r="C176" s="34"/>
      <c r="D176" s="6" t="str">
        <f t="shared" si="3"/>
        <v>CS3 - </v>
      </c>
    </row>
    <row r="177" spans="2:4" ht="12.75">
      <c r="B177" s="42" t="s">
        <v>282</v>
      </c>
      <c r="C177" s="35"/>
      <c r="D177" s="6" t="s">
        <v>193</v>
      </c>
    </row>
    <row r="178" spans="1:4" ht="12.75">
      <c r="A178" s="1" t="s">
        <v>267</v>
      </c>
      <c r="B178" s="28" t="s">
        <v>46</v>
      </c>
      <c r="C178" s="34"/>
      <c r="D178" s="6" t="str">
        <f t="shared" si="3"/>
        <v>CS4 - </v>
      </c>
    </row>
    <row r="179" spans="1:4" ht="24.75" thickBot="1">
      <c r="A179" s="1" t="s">
        <v>268</v>
      </c>
      <c r="B179" s="55" t="s">
        <v>4</v>
      </c>
      <c r="C179" s="56"/>
      <c r="D179" s="6" t="str">
        <f t="shared" si="3"/>
        <v>CS5 - </v>
      </c>
    </row>
    <row r="180" spans="1:5" ht="13.5" thickBot="1">
      <c r="A180" s="1" t="s">
        <v>193</v>
      </c>
      <c r="B180" s="26" t="s">
        <v>174</v>
      </c>
      <c r="C180" s="27"/>
      <c r="D180" s="1" t="str">
        <f>IF(COUNTA(C174:C176,C178:C179)&gt;=0,CONCATENATE(D174,D175,D176,D178,D179),"")</f>
        <v>CS1 - CS2 - CS3 - CS4 - CS5 - </v>
      </c>
      <c r="E180" s="2">
        <f>LEN(D180)</f>
        <v>30</v>
      </c>
    </row>
    <row r="181" spans="2:4" ht="12.75">
      <c r="B181" s="36"/>
      <c r="C181" s="37" t="s">
        <v>193</v>
      </c>
      <c r="D181" s="6" t="s">
        <v>193</v>
      </c>
    </row>
    <row r="182" spans="2:4" ht="13.5" thickBot="1">
      <c r="B182" s="24" t="s">
        <v>176</v>
      </c>
      <c r="C182" s="18" t="s">
        <v>193</v>
      </c>
      <c r="D182" s="6" t="s">
        <v>193</v>
      </c>
    </row>
    <row r="183" spans="2:4" ht="12.75">
      <c r="B183" s="42" t="s">
        <v>283</v>
      </c>
      <c r="C183" s="76" t="s">
        <v>168</v>
      </c>
      <c r="D183" s="6" t="s">
        <v>193</v>
      </c>
    </row>
    <row r="184" spans="1:4" ht="12.75">
      <c r="A184" s="1" t="s">
        <v>269</v>
      </c>
      <c r="B184" s="28" t="s">
        <v>5</v>
      </c>
      <c r="C184" s="34"/>
      <c r="D184" s="6" t="str">
        <f t="shared" si="3"/>
        <v>A1 - </v>
      </c>
    </row>
    <row r="185" spans="1:4" ht="12.75">
      <c r="A185" s="1" t="s">
        <v>270</v>
      </c>
      <c r="B185" s="38" t="s">
        <v>6</v>
      </c>
      <c r="C185" s="39"/>
      <c r="D185" s="6" t="str">
        <f t="shared" si="3"/>
        <v>A2 - </v>
      </c>
    </row>
    <row r="186" spans="1:4" ht="12.75">
      <c r="A186" s="1" t="s">
        <v>271</v>
      </c>
      <c r="B186" s="38" t="s">
        <v>7</v>
      </c>
      <c r="C186" s="39"/>
      <c r="D186" s="6" t="str">
        <f t="shared" si="3"/>
        <v>A3 - </v>
      </c>
    </row>
    <row r="187" spans="1:4" ht="13.5" thickBot="1">
      <c r="A187" s="1" t="s">
        <v>272</v>
      </c>
      <c r="B187" s="59" t="s">
        <v>8</v>
      </c>
      <c r="C187" s="60"/>
      <c r="D187" s="6" t="str">
        <f t="shared" si="3"/>
        <v>A4 - </v>
      </c>
    </row>
    <row r="188" spans="2:4" ht="12.75">
      <c r="B188" s="42" t="s">
        <v>284</v>
      </c>
      <c r="C188" s="35"/>
      <c r="D188" s="6" t="str">
        <f t="shared" si="3"/>
        <v> - </v>
      </c>
    </row>
    <row r="189" spans="1:4" ht="13.5" thickBot="1">
      <c r="A189" s="1" t="s">
        <v>273</v>
      </c>
      <c r="B189" s="28" t="s">
        <v>9</v>
      </c>
      <c r="C189" s="34"/>
      <c r="D189" s="6" t="str">
        <f t="shared" si="3"/>
        <v>A5 - </v>
      </c>
    </row>
    <row r="190" spans="2:4" ht="12.75">
      <c r="B190" s="57" t="s">
        <v>285</v>
      </c>
      <c r="C190" s="58"/>
      <c r="D190" s="6" t="s">
        <v>193</v>
      </c>
    </row>
    <row r="191" spans="1:4" ht="24">
      <c r="A191" s="1" t="s">
        <v>274</v>
      </c>
      <c r="B191" s="28" t="s">
        <v>10</v>
      </c>
      <c r="C191" s="34"/>
      <c r="D191" s="6" t="str">
        <f t="shared" si="3"/>
        <v>A6 - </v>
      </c>
    </row>
    <row r="192" spans="1:4" ht="12.75">
      <c r="A192" s="1" t="s">
        <v>275</v>
      </c>
      <c r="B192" s="38" t="s">
        <v>11</v>
      </c>
      <c r="C192" s="39"/>
      <c r="D192" s="6" t="str">
        <f t="shared" si="3"/>
        <v>A7 - </v>
      </c>
    </row>
    <row r="193" spans="1:4" ht="12.75">
      <c r="A193" s="1" t="s">
        <v>276</v>
      </c>
      <c r="B193" s="50" t="s">
        <v>12</v>
      </c>
      <c r="C193" s="51"/>
      <c r="D193" s="6" t="str">
        <f t="shared" si="3"/>
        <v>A8 - </v>
      </c>
    </row>
    <row r="194" spans="2:4" ht="20.25" customHeight="1">
      <c r="B194" s="83" t="s">
        <v>15</v>
      </c>
      <c r="C194" s="83"/>
      <c r="D194" s="6" t="s">
        <v>193</v>
      </c>
    </row>
    <row r="195" spans="2:4" ht="31.5" customHeight="1">
      <c r="B195" s="84" t="s">
        <v>16</v>
      </c>
      <c r="C195" s="84"/>
      <c r="D195" s="6"/>
    </row>
    <row r="196" spans="2:4" ht="24.75" customHeight="1">
      <c r="B196" s="84" t="s">
        <v>278</v>
      </c>
      <c r="C196" s="84"/>
      <c r="D196" s="6" t="s">
        <v>193</v>
      </c>
    </row>
    <row r="197" spans="2:4" ht="24.75" customHeight="1" thickBot="1">
      <c r="B197" s="33"/>
      <c r="C197" s="33"/>
      <c r="D197" s="6"/>
    </row>
    <row r="198" spans="2:5" ht="13.5" thickBot="1">
      <c r="B198" s="26" t="s">
        <v>175</v>
      </c>
      <c r="C198" s="27"/>
      <c r="D198" s="1" t="str">
        <f>IF(COUNTA(C184:C187,C189,C191:C193)&gt;=0,CONCATENATE(D184,D185,D186,D187,D189,D191,D192,D193),"")</f>
        <v>A1 - A2 - A3 - A4 - A5 - A6 - A7 - A8 - </v>
      </c>
      <c r="E198" s="2">
        <f>LEN(D198)</f>
        <v>40</v>
      </c>
    </row>
    <row r="199" spans="2:5" ht="12.75">
      <c r="B199" s="17"/>
      <c r="C199" s="18"/>
      <c r="D199" s="6"/>
      <c r="E199" s="2"/>
    </row>
    <row r="200" spans="2:4" ht="15" customHeight="1">
      <c r="B200" s="94" t="s">
        <v>0</v>
      </c>
      <c r="C200" s="94"/>
      <c r="D200" s="6"/>
    </row>
    <row r="201" spans="2:4" ht="15" customHeight="1">
      <c r="B201" s="3"/>
      <c r="C201" s="4"/>
      <c r="D201" s="6"/>
    </row>
    <row r="202" spans="2:4" ht="15" customHeight="1">
      <c r="B202" s="3"/>
      <c r="C202" s="4"/>
      <c r="D202" s="6"/>
    </row>
    <row r="203" spans="2:4" ht="15" customHeight="1">
      <c r="B203" s="3"/>
      <c r="C203" s="4"/>
      <c r="D203" s="6"/>
    </row>
    <row r="204" spans="2:4" ht="15" customHeight="1">
      <c r="B204" s="61" t="s">
        <v>111</v>
      </c>
      <c r="C204" s="62"/>
      <c r="D204" s="6"/>
    </row>
    <row r="205" spans="2:4" ht="15" customHeight="1">
      <c r="B205" s="63" t="str">
        <f>B9</f>
        <v>ECOLE </v>
      </c>
      <c r="C205" s="62"/>
      <c r="D205" s="6"/>
    </row>
    <row r="206" spans="2:4" ht="15" customHeight="1">
      <c r="B206" s="3"/>
      <c r="C206" s="4"/>
      <c r="D206" s="6"/>
    </row>
    <row r="207" spans="2:4" ht="15" customHeight="1">
      <c r="B207" s="3"/>
      <c r="C207" s="4"/>
      <c r="D207" s="6"/>
    </row>
    <row r="208" spans="2:4" ht="15" customHeight="1">
      <c r="B208" s="61" t="s">
        <v>110</v>
      </c>
      <c r="C208" s="64" t="s">
        <v>109</v>
      </c>
      <c r="D208" s="6"/>
    </row>
    <row r="209" spans="2:4" ht="15" customHeight="1">
      <c r="B209" s="63" t="str">
        <f>B4</f>
        <v>►Nom et prénom de l'élève </v>
      </c>
      <c r="C209" s="34" t="str">
        <f>B5</f>
        <v>►Date de naissance</v>
      </c>
      <c r="D209" s="6"/>
    </row>
    <row r="210" spans="2:4" ht="15" customHeight="1">
      <c r="B210" s="3"/>
      <c r="C210" s="4"/>
      <c r="D210" s="6"/>
    </row>
    <row r="211" spans="2:4" ht="15" customHeight="1">
      <c r="B211" s="3"/>
      <c r="C211" s="4"/>
      <c r="D211" s="6"/>
    </row>
    <row r="212" spans="2:4" ht="15" customHeight="1">
      <c r="B212" s="3"/>
      <c r="C212" s="4"/>
      <c r="D212" s="6"/>
    </row>
    <row r="213" spans="2:4" ht="27" customHeight="1" thickBot="1">
      <c r="B213" s="90" t="s">
        <v>1</v>
      </c>
      <c r="C213" s="90"/>
      <c r="D213" s="6"/>
    </row>
    <row r="214" spans="2:4" ht="75" customHeight="1" thickBot="1">
      <c r="B214" s="80" t="str">
        <f>IF(SUM(E198,E180,E170,E153,E137,E120,E93,E67)&gt;0,LEFT(CONCATENATE(D198,D180,D170,D153,D137,D120,D93,D67),LEN(CONCATENATE(D198,D180,D170,D153,D137,D120,D93,D67))-3),"")</f>
        <v>A1 - A2 - A3 - A4 - A5 - A6 - A7 - A8 - CS1 - CS2 - CS3 - CS4 - CS5 - H1 - H2 - H3 - H4 - H5 - H6 - H7 - H8 - H9 - H10 - H11 - TUIC1 - TUIC2 - TUIC3 - TUIC4 - TUIC5 - TUIC6 - TUIC7 - TUIC8 - S1 - S2 - S3 - S4 - S5 - S6 - S7 - S8 - S9 - S10 - S11 - S12 - M1 - M2 - M3 - M4 - M5 - M6 - M7 - M8 - M9 - M10 - M11 - M12 - M13 - M14 - M15 - M16 - M17 - M18 - M19 - PI1 - PI2 - PI3 - PI4 - CO1 - CO2 - CO3 - PC1 - PC2 - PC3 - L1 - L2 - E1 - E2 - E3 - E4 - E5 - FR1 - FR2 - FR3 - FR4 - FR5 - FR6 - FR7 - FR8 - FR9 - FR10 - FR11 - FR12 - FR13 - FR14 - FR15 - FR16 - FR17 - FR18 - FR19 - FR20 - FR21 - FR22 - FR23 - FR24 - FR25 - FR26 - FR27 - FR28 - FR29</v>
      </c>
      <c r="C214" s="81"/>
      <c r="D214" s="6"/>
    </row>
    <row r="215" ht="24.75" customHeight="1">
      <c r="D215" s="5"/>
    </row>
    <row r="216" ht="13.5" customHeight="1">
      <c r="D216" s="6"/>
    </row>
  </sheetData>
  <sheetProtection/>
  <mergeCells count="16">
    <mergeCell ref="B213:C213"/>
    <mergeCell ref="B96:C96"/>
    <mergeCell ref="B155:C155"/>
    <mergeCell ref="B172:C172"/>
    <mergeCell ref="B200:C200"/>
    <mergeCell ref="B138:C138"/>
    <mergeCell ref="B2:C2"/>
    <mergeCell ref="B214:C214"/>
    <mergeCell ref="B13:C13"/>
    <mergeCell ref="B194:C194"/>
    <mergeCell ref="B196:C196"/>
    <mergeCell ref="B195:C195"/>
    <mergeCell ref="B139:C139"/>
    <mergeCell ref="B121:C121"/>
    <mergeCell ref="B69:C69"/>
    <mergeCell ref="B70:C70"/>
  </mergeCells>
  <conditionalFormatting sqref="C14:C21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C94">
      <formula1>"Anglais,Allemand,Bilingue"</formula1>
    </dataValidation>
  </dataValidations>
  <printOptions horizontalCentered="1"/>
  <pageMargins left="0.39000000000000007" right="0.39000000000000007" top="0.39000000000000007" bottom="0.7831496062992126" header="0.51" footer="0.51"/>
  <pageSetup horizontalDpi="600" verticalDpi="600" orientation="portrait" paperSize="9" scale="94" r:id="rId1"/>
  <headerFooter alignWithMargins="0">
    <oddFooter>&amp;LAttestation de palier 2&amp;C&amp;A&amp;Rpage &amp;P</oddFooter>
  </headerFooter>
  <rowBreaks count="3" manualBreakCount="3">
    <brk id="67" max="255" man="1"/>
    <brk id="120" max="255" man="1"/>
    <brk id="170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CDTI03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IEN-VICHY1</dc:creator>
  <cp:keywords/>
  <dc:description/>
  <cp:lastModifiedBy> ATICE</cp:lastModifiedBy>
  <cp:lastPrinted>2011-03-11T09:14:39Z</cp:lastPrinted>
  <dcterms:created xsi:type="dcterms:W3CDTF">2009-09-27T15:24:27Z</dcterms:created>
  <dcterms:modified xsi:type="dcterms:W3CDTF">2011-03-31T14:34:52Z</dcterms:modified>
  <cp:category/>
  <cp:version/>
  <cp:contentType/>
  <cp:contentStatus/>
</cp:coreProperties>
</file>